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5" sheetId="3" r:id="rId1"/>
  </sheets>
  <calcPr calcId="124519"/>
</workbook>
</file>

<file path=xl/calcChain.xml><?xml version="1.0" encoding="utf-8"?>
<calcChain xmlns="http://schemas.openxmlformats.org/spreadsheetml/2006/main">
  <c r="C200" i="3"/>
  <c r="C201"/>
  <c r="C202"/>
  <c r="C204"/>
  <c r="C205"/>
  <c r="C206"/>
  <c r="C207"/>
  <c r="C208"/>
  <c r="C209"/>
  <c r="C210"/>
  <c r="C211"/>
  <c r="C212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26"/>
  <c r="C127"/>
  <c r="C128"/>
  <c r="C129"/>
  <c r="C256"/>
  <c r="C253"/>
  <c r="C53"/>
  <c r="F66"/>
  <c r="F72"/>
  <c r="F68"/>
  <c r="F74"/>
  <c r="F24"/>
  <c r="F25"/>
  <c r="F26"/>
  <c r="F27"/>
  <c r="F28"/>
  <c r="F29"/>
  <c r="F30"/>
  <c r="F31"/>
  <c r="F32"/>
  <c r="F33"/>
  <c r="F36"/>
  <c r="F37"/>
  <c r="F38"/>
  <c r="F39"/>
  <c r="F40"/>
  <c r="F41"/>
  <c r="F42"/>
  <c r="F43"/>
  <c r="F44"/>
  <c r="F45"/>
  <c r="F46"/>
  <c r="F47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78"/>
  <c r="F79"/>
  <c r="F80"/>
  <c r="F81"/>
  <c r="F82"/>
  <c r="F83"/>
  <c r="F84"/>
  <c r="F85"/>
  <c r="F86"/>
  <c r="F87"/>
  <c r="F88"/>
  <c r="C160"/>
  <c r="C137"/>
  <c r="C11"/>
  <c r="C161" l="1"/>
  <c r="C162"/>
  <c r="C258"/>
  <c r="C259"/>
  <c r="C260"/>
  <c r="C261"/>
  <c r="C262"/>
  <c r="F62"/>
  <c r="F49"/>
  <c r="F50"/>
  <c r="F51"/>
  <c r="F52"/>
  <c r="F54"/>
  <c r="F55"/>
  <c r="F148"/>
  <c r="C144"/>
  <c r="C121"/>
  <c r="C114" l="1"/>
  <c r="C157"/>
  <c r="C154"/>
  <c r="C63"/>
  <c r="F34"/>
  <c r="C34" l="1"/>
  <c r="C130"/>
  <c r="C131"/>
  <c r="C132"/>
  <c r="C133"/>
  <c r="C134"/>
  <c r="C135"/>
  <c r="C136"/>
  <c r="C138"/>
  <c r="C139"/>
  <c r="C140"/>
  <c r="C141"/>
  <c r="C142"/>
  <c r="F143"/>
  <c r="C123"/>
  <c r="F117"/>
  <c r="C143" l="1"/>
  <c r="C156"/>
  <c r="F153" l="1"/>
  <c r="C153" s="1"/>
  <c r="C152"/>
  <c r="C151"/>
  <c r="C158"/>
  <c r="C150"/>
  <c r="C149"/>
  <c r="C147"/>
  <c r="C124"/>
  <c r="C120"/>
  <c r="C13"/>
  <c r="C14"/>
  <c r="C15"/>
  <c r="C17"/>
  <c r="C18"/>
  <c r="C19"/>
  <c r="C20"/>
  <c r="C76"/>
  <c r="C148" l="1"/>
  <c r="C77"/>
  <c r="F77"/>
  <c r="F21"/>
  <c r="C16"/>
  <c r="C146"/>
  <c r="C12"/>
  <c r="C155" l="1"/>
  <c r="F155"/>
  <c r="C21"/>
  <c r="C119" l="1"/>
  <c r="F119"/>
  <c r="C56"/>
  <c r="F56"/>
</calcChain>
</file>

<file path=xl/sharedStrings.xml><?xml version="1.0" encoding="utf-8"?>
<sst xmlns="http://schemas.openxmlformats.org/spreadsheetml/2006/main" count="1146" uniqueCount="322">
  <si>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</si>
  <si>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</si>
  <si>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</si>
  <si>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</si>
  <si>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</si>
  <si>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</si>
  <si>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</si>
  <si>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</si>
  <si>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</si>
  <si>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</si>
  <si>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</si>
  <si>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</si>
  <si>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</si>
  <si>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</si>
  <si>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Perad i dijelovi od preradi</t>
  </si>
  <si>
    <t>Voće, orašasti plodovi</t>
  </si>
  <si>
    <t xml:space="preserve">Mesni proizvodi </t>
  </si>
  <si>
    <t>Svježe goveđe i teleće meso</t>
  </si>
  <si>
    <t>Kruh i krušni proizvodi</t>
  </si>
  <si>
    <t>Toaletni papir, ručnici, salvete</t>
  </si>
  <si>
    <t xml:space="preserve">Različite vrste celuloze, papira i proizvodi od papira </t>
  </si>
  <si>
    <t>Materijal i dijelovi za tekuće i investicijsko održavanje</t>
  </si>
  <si>
    <t>Dodatna ulaganja na građevinskim objektima</t>
  </si>
  <si>
    <t>Lijekovi</t>
  </si>
  <si>
    <t>Toneri i riboni</t>
  </si>
  <si>
    <t>Oznaka pozicije financijskog plana</t>
  </si>
  <si>
    <t>Materijalni rashodi</t>
  </si>
  <si>
    <t>Materijal za čišćenje i održavanje, higijenu i njegu</t>
  </si>
  <si>
    <t>EKG, EEG i ostali medicinski papiri</t>
  </si>
  <si>
    <t>Medicinski plinovi</t>
  </si>
  <si>
    <t>Opskrba električnom energijom</t>
  </si>
  <si>
    <t>Mrežerina</t>
  </si>
  <si>
    <t>Motorni benzin i dizel gorivo</t>
  </si>
  <si>
    <t>Loživo ulje za kotlovnicu</t>
  </si>
  <si>
    <t>Telefon, Internet</t>
  </si>
  <si>
    <t>Poštarina i ostale usluge za komunikaciju i prijevoz</t>
  </si>
  <si>
    <t>Opskrba vodom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</si>
  <si>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</si>
  <si>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</si>
  <si>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</si>
  <si>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</si>
  <si>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</si>
  <si>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zbrinjavanja medicinskog otpada</t>
  </si>
  <si>
    <t>Usluge tjelesne zaštite osoba i imovine</t>
  </si>
  <si>
    <t>Medicinska i laboratorijska oprma</t>
  </si>
  <si>
    <t>Instrumenti, uređaji i strojevi</t>
  </si>
  <si>
    <t>Uređaji, strojevi i oprema za ostale namjene</t>
  </si>
  <si>
    <t xml:space="preserve">Svježe svinjsko meso </t>
  </si>
  <si>
    <t xml:space="preserve">Usluge tekućeg i investicijskog održavanja </t>
  </si>
  <si>
    <t>Komunalne usluge</t>
  </si>
  <si>
    <t xml:space="preserve">Premije osiguranja </t>
  </si>
  <si>
    <t>Plin propan - butan</t>
  </si>
  <si>
    <t>Medicinski nekemijski potrošni materijal</t>
  </si>
  <si>
    <t>Sredstva za pranje bolničkog rublja</t>
  </si>
  <si>
    <t>Sredstva za pranje posuđa</t>
  </si>
  <si>
    <t>Razni napitci i pića</t>
  </si>
  <si>
    <t>Začini</t>
  </si>
  <si>
    <t>Čajevi</t>
  </si>
  <si>
    <t>Ostalo</t>
  </si>
  <si>
    <t>Energija</t>
  </si>
  <si>
    <t>Zakupnine i najamnine</t>
  </si>
  <si>
    <t>Vlastita sredstva</t>
  </si>
  <si>
    <t>Decentralizirana sredstva</t>
  </si>
  <si>
    <t>Održavanje kanalizacijskog sustava</t>
  </si>
  <si>
    <t>Naziv - opis</t>
  </si>
  <si>
    <t>Materijal i sirovne</t>
  </si>
  <si>
    <t>Članak 1.</t>
  </si>
  <si>
    <t>Vrst postupka javne nabave</t>
  </si>
  <si>
    <t>Ugovor/Okvirni sporazum</t>
  </si>
  <si>
    <t>Planirani mjesec početka  nabave</t>
  </si>
  <si>
    <t>bagatelna</t>
  </si>
  <si>
    <t>Ugovor</t>
  </si>
  <si>
    <t>otvoreni postupak</t>
  </si>
  <si>
    <t>postupak se ne provodi</t>
  </si>
  <si>
    <t>otvoreni</t>
  </si>
  <si>
    <t>pregovarački</t>
  </si>
  <si>
    <t>višegodišnji ugovor</t>
  </si>
  <si>
    <t>ugovor</t>
  </si>
  <si>
    <t>narudžbenica</t>
  </si>
  <si>
    <t>provedeno 2013</t>
  </si>
  <si>
    <t>godina</t>
  </si>
  <si>
    <t>tijekom godine</t>
  </si>
  <si>
    <t>vešegodišnje</t>
  </si>
  <si>
    <t xml:space="preserve">                -</t>
  </si>
  <si>
    <t>Ugovor/narudžbenica</t>
  </si>
  <si>
    <t>Predsjednik Upravnog vijeća</t>
  </si>
  <si>
    <t>Procijenjana vrijednost predmeta nabave bez PDV</t>
  </si>
  <si>
    <t>Planirana vrijednost  predmeta nabave sa PDV</t>
  </si>
  <si>
    <t>Uredska oprema i namještaj</t>
  </si>
  <si>
    <t>postupak se na provodi</t>
  </si>
  <si>
    <t xml:space="preserve">                    -</t>
  </si>
  <si>
    <t xml:space="preserve">                 -</t>
  </si>
  <si>
    <t>provedeno u 2013..</t>
  </si>
  <si>
    <t>ostale usluge</t>
  </si>
  <si>
    <t>Okvirni sporazum</t>
  </si>
  <si>
    <t>31. 12. 2014.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</si>
  <si>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</si>
  <si>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</si>
  <si>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</si>
  <si>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</si>
  <si>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</si>
  <si>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respiratora</t>
  </si>
  <si>
    <t>Servis dizala</t>
  </si>
  <si>
    <t>Godišnji servis protupožarnih aparata</t>
  </si>
  <si>
    <t>Usluge popravka infuzomata</t>
  </si>
  <si>
    <t>Usluge popravka uređaja u praonici rublja (strojevi za pranje, centrifuge…)</t>
  </si>
  <si>
    <t>Servis i popravak UPS stabilizatora</t>
  </si>
  <si>
    <t>Usluge održavanja vozila</t>
  </si>
  <si>
    <t>bagatelna nabava</t>
  </si>
  <si>
    <t>Grupa 1: Lijekovi za probavni sustav i metabolizam</t>
  </si>
  <si>
    <t>Grupa 2: Lijekovi za krv, krvotvorne organe i kardiovaskularni sustav</t>
  </si>
  <si>
    <t>Grupa 3. Lijekovi u dermatologiji i za mišićno-koštani sustav</t>
  </si>
  <si>
    <t>Grupa 4. Lijekovi s učinkom na genitourinarni sustav</t>
  </si>
  <si>
    <t>Grupa 5. Opći antiinfektivni lijekovi za sustavnu primjenu, cjepiva, antineoplastični lijekovi  i imunomodulatori</t>
  </si>
  <si>
    <t>Grupa 6. Lijekovi za živčani sustav</t>
  </si>
  <si>
    <t>Grupa 7. Lijekovi za dišni sustav</t>
  </si>
  <si>
    <t>Grupa 8. Različiti lijekovi</t>
  </si>
  <si>
    <t>Grupa 9. Razni lijekovi</t>
  </si>
  <si>
    <t xml:space="preserve">Grupa 10: Razni lijekovi (lijekovi s popisa posebno skupih lijekova), 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</si>
  <si>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</si>
  <si>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</si>
  <si>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</si>
  <si>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</si>
  <si>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</si>
  <si>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</si>
  <si>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</si>
  <si>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Implantati za rekonstruktivne operacije</t>
  </si>
  <si>
    <t>Endoproteze kuka i koljena</t>
  </si>
  <si>
    <t>Rukavice kirurške</t>
  </si>
  <si>
    <t>OS</t>
  </si>
  <si>
    <t>Rukavice lateks</t>
  </si>
  <si>
    <t>postupak proveden u 2013. godini</t>
  </si>
  <si>
    <t>Kuhinjski predmeti za kućanstvo,ostalo</t>
  </si>
  <si>
    <t>Rezači žice, kirurški noževi, kirurške rukavice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</si>
  <si>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</si>
  <si>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</si>
  <si>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</si>
  <si>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</si>
  <si>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</si>
  <si>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Otvoreni</t>
  </si>
  <si>
    <t>okvirni sporazum/ ugovor</t>
  </si>
  <si>
    <t>ožujak</t>
  </si>
  <si>
    <t>svibanj</t>
  </si>
  <si>
    <t>lipanj</t>
  </si>
  <si>
    <t>srpanj</t>
  </si>
  <si>
    <t>kolovoz</t>
  </si>
  <si>
    <t>Planirano trajanje Ugovora/Okvirnog sporazuma</t>
  </si>
  <si>
    <t>Celuloza, papir, karton</t>
  </si>
  <si>
    <t>Naprave za infuziju i transfuziju</t>
  </si>
  <si>
    <t>Kanile</t>
  </si>
  <si>
    <t xml:space="preserve">Pelene za jednokratnu upotrebu za djecu </t>
  </si>
  <si>
    <t>Pelene za jednokratnu upotrebu za odrasle</t>
  </si>
  <si>
    <t>siječanj</t>
  </si>
  <si>
    <t xml:space="preserve">bagatelna </t>
  </si>
  <si>
    <t xml:space="preserve">ožujak </t>
  </si>
  <si>
    <t xml:space="preserve">            -</t>
  </si>
  <si>
    <t xml:space="preserve">travanj </t>
  </si>
  <si>
    <t>Usluge čišćenja prostora i prostorija</t>
  </si>
  <si>
    <t>jednokratno</t>
  </si>
  <si>
    <t xml:space="preserve">siječanj </t>
  </si>
  <si>
    <t>bagarelna</t>
  </si>
  <si>
    <t>ostali nekemijski potrošni materijal</t>
  </si>
  <si>
    <t>Prehrambeni proizvodi</t>
  </si>
  <si>
    <t>Sutan inventar</t>
  </si>
  <si>
    <t>Filmovi za rendgensko snimanje</t>
  </si>
  <si>
    <t>polica osiguranja</t>
  </si>
  <si>
    <t>Mr. Dražen Jurković, dr. med., spec. javnog zdravstva</t>
  </si>
  <si>
    <t>Ukupno energenti</t>
  </si>
  <si>
    <t>Ukuono kumunalne usluge</t>
  </si>
  <si>
    <t>Uredski materijal u ostali materijalni rashodi</t>
  </si>
  <si>
    <t>4222</t>
  </si>
  <si>
    <t>Komunikacijska oprema</t>
  </si>
  <si>
    <t>4223</t>
  </si>
  <si>
    <t>Oprema za održavanje i zaštitu</t>
  </si>
  <si>
    <t xml:space="preserve"> </t>
  </si>
  <si>
    <t>Sitan inventar i autogume</t>
  </si>
  <si>
    <t>Rashodi za usluge , telefona i prijevoza</t>
  </si>
  <si>
    <t>Usluge promidžbe i informiranja</t>
  </si>
  <si>
    <t>sijačanj</t>
  </si>
  <si>
    <t>Laboratorijski reagensi</t>
  </si>
  <si>
    <t>19. 11. 2015.</t>
  </si>
  <si>
    <t>Veljača</t>
  </si>
  <si>
    <t>Metalni stolac - OHBP - 2 kom</t>
  </si>
  <si>
    <t>Garderobni ormari - Dječji odjel - 3 kom</t>
  </si>
  <si>
    <t>Kopirni aparat - Bolnička lekarna - 1 kom</t>
  </si>
  <si>
    <t>Stolice razne - ORL ambulanta, Interni odjel - 9 kom</t>
  </si>
  <si>
    <t>Garderobni ormari za bolesničke sobe - kirurgija - 3 kom</t>
  </si>
  <si>
    <t>Kreveti sobe liječnika - Interni odjel - 3 kom</t>
  </si>
  <si>
    <t>Metalne police za skladište - interni odjel - 4 kom</t>
  </si>
  <si>
    <t>Radni stol - ambulanta internog odjela - 1 kom</t>
  </si>
  <si>
    <t xml:space="preserve">Stolica s nslonom - ambulanta internog odjela - 1 kom </t>
  </si>
  <si>
    <t>Klub stolić - Interni odjel - 1 kom</t>
  </si>
  <si>
    <t>Garnitura za sjedenje - dvosjed - Interni odjel - 1 kom</t>
  </si>
  <si>
    <t>Dvokrilni ormar - interni odjel - 2 kom</t>
  </si>
  <si>
    <t>Regal - interni odjel - 1 kom</t>
  </si>
  <si>
    <t>Stolice za čekaonu - Interni odjel  - 20 kom</t>
  </si>
  <si>
    <t>Radni stol L oblika - Ured ravnatelja - 1 kom</t>
  </si>
  <si>
    <t>Radni stol - Ured ravnatelja - 1 kom</t>
  </si>
  <si>
    <t>Uredske stolice - Ured ravnatelja - 8 kom</t>
  </si>
  <si>
    <t>Klima uređaj - OHBP - 1 kom</t>
  </si>
  <si>
    <t>Portabilni UZV uređaj - JIL - 1 komad</t>
  </si>
  <si>
    <t>Kardijalna sektorska sonda - OHBP - 1 kom</t>
  </si>
  <si>
    <t>Uređaj za digitalnu vizualizaciju vena - OHBP, dječji odjel - 2 kom</t>
  </si>
  <si>
    <t xml:space="preserve">Dječji stetoskop - OHBP - 1 kom </t>
  </si>
  <si>
    <t>Otoskop - OHBP; Dječji odjel - 3 kom</t>
  </si>
  <si>
    <t>Inhalator - dječji odjel - 3 kom</t>
  </si>
  <si>
    <t>Kolica za lijekova - Dječji odjel - 1 kom</t>
  </si>
  <si>
    <t>Pokretna antibaktericidna lampa - dječji odjel - 1 kom</t>
  </si>
  <si>
    <t>Ormar za instrumente i lijekove - ORL ambulanta - 1 kom</t>
  </si>
  <si>
    <t>Holter EEG - Neurološka ambulanta - 1 kom</t>
  </si>
  <si>
    <t>Stolić za instrumente - Očna ambulanta - 1 kom</t>
  </si>
  <si>
    <t>Plasma sterilizator - Odjel kirurgija - 1 kom</t>
  </si>
  <si>
    <t>Endoskopska kamera - Kirirški odjel - 1 kom</t>
  </si>
  <si>
    <t>Kreveti - Kirurški odjel - 6 kom</t>
  </si>
  <si>
    <t>Kolica i ormarić za lijekove - Kirurški odjel - 1 kom</t>
  </si>
  <si>
    <t>Histeroskop - Ginekološki odjel - 1 kom</t>
  </si>
  <si>
    <t>Kolica za porod - Ginekološki odjel - 1 kom</t>
  </si>
  <si>
    <t>Kolica za defibrilator - OHBP - 2 kom</t>
  </si>
  <si>
    <t>Projektiranje dogradnje OHBP</t>
  </si>
  <si>
    <t>Dogradnja OHBP</t>
  </si>
  <si>
    <t>Zamjena podnih obloga u bolesničkim sobama - kirurgija, ginakologija, pedijatrija</t>
  </si>
  <si>
    <t xml:space="preserve">Sanacija kanalizacijskog sustava - objekt PKZ </t>
  </si>
  <si>
    <t>Računala - 5 kom</t>
  </si>
  <si>
    <t>Laserski pisači - 5 kom</t>
  </si>
  <si>
    <t>Monitori - 5  kom</t>
  </si>
  <si>
    <t>Telefaks - Bolnička ljekarna - 1 kom</t>
  </si>
  <si>
    <t>Usluge održavanja integriranog BIS, PIS i LIS sustava</t>
  </si>
  <si>
    <t>siječan</t>
  </si>
  <si>
    <t xml:space="preserve">Lijekovi uvršteni na listu HZZO koji imaju generičke parelele </t>
  </si>
  <si>
    <t xml:space="preserve">  - generičke parelele I</t>
  </si>
  <si>
    <t xml:space="preserve">  - generičke parelele II</t>
  </si>
  <si>
    <t xml:space="preserve">  - generičke parelele III</t>
  </si>
  <si>
    <t xml:space="preserve">  - generičke parelele IV</t>
  </si>
  <si>
    <t xml:space="preserve">  - generičke parelele V</t>
  </si>
  <si>
    <t xml:space="preserve">  - generičke parelele VI</t>
  </si>
  <si>
    <t xml:space="preserve">  - generičke parelele VII</t>
  </si>
  <si>
    <t xml:space="preserve">  - generičke parelele VIII</t>
  </si>
  <si>
    <t xml:space="preserve">  - generičke parelele IX</t>
  </si>
  <si>
    <t xml:space="preserve">  - generičke parelele X</t>
  </si>
  <si>
    <t xml:space="preserve">  - generičke parelele XI</t>
  </si>
  <si>
    <t xml:space="preserve">  - generičke parelele XII</t>
  </si>
  <si>
    <t>Sprave za prijelome, vijci i ploćice</t>
  </si>
  <si>
    <t xml:space="preserve">Filtri za dijalizu - visokoprotočni  </t>
  </si>
  <si>
    <t xml:space="preserve">Filtri za dijalizu – niskoprotočni  </t>
  </si>
  <si>
    <t xml:space="preserve">Krvne linije za hemodijalizu  </t>
  </si>
  <si>
    <t xml:space="preserve">Igle za dijalizu </t>
  </si>
  <si>
    <t xml:space="preserve">Set za uključivanje i isključivanje (fistule) </t>
  </si>
  <si>
    <t xml:space="preserve">Suhi bikarbonatni koncentrat  </t>
  </si>
  <si>
    <t xml:space="preserve">Otopina za zatvaranje katetera </t>
  </si>
  <si>
    <t xml:space="preserve">Kiseli tekući koncentrat  </t>
  </si>
  <si>
    <t xml:space="preserve">Sredstvo za hladnu dezinfekciju </t>
  </si>
  <si>
    <t>Sredstvo za čišćenje i hladnu dezinfekciju</t>
  </si>
  <si>
    <t xml:space="preserve">Antibakterijski filtar </t>
  </si>
  <si>
    <t xml:space="preserve">Sol tabletirana </t>
  </si>
  <si>
    <t>veljača</t>
  </si>
  <si>
    <t>Postupak proveden u 2014.</t>
  </si>
  <si>
    <t>31.10. 2015.</t>
  </si>
  <si>
    <t>Usluge servisirtanja sterilizatora</t>
  </si>
  <si>
    <t>Intelektualne i osobne usluge</t>
  </si>
  <si>
    <t>Ur. broj: 2125/53 - __________/15</t>
  </si>
  <si>
    <t>Temeljem članka 20. Zakona o javnoj nabavi (NN: 90/11, 83/13, 143/13, 13/14 OUSRH) i članka 26. Statuta Opće bolnice Gospić, Upravno vijeće Opće bolnice Gospić donosi</t>
  </si>
  <si>
    <t xml:space="preserve">Bagatelna </t>
  </si>
  <si>
    <t>travanj</t>
  </si>
  <si>
    <t>listopad</t>
  </si>
  <si>
    <t>sudeni</t>
  </si>
  <si>
    <t xml:space="preserve">Tekuće i investicijsko održavanje održevanje medicinske opreme proizvođaća SHIMADZU </t>
  </si>
  <si>
    <t>Tekuće i investicijsko održavanje održevanje sterilizatora GETINGE</t>
  </si>
  <si>
    <t>Telefonska centrala - hemodijeliza - 1 kom</t>
  </si>
  <si>
    <t>Bežični telefonski aparat - OHBP, kirurška ambulanta - 2 kom</t>
  </si>
  <si>
    <t>Sustav grijaćih kabela na krovu objekta - bilnica - komplet</t>
  </si>
  <si>
    <t>Sustav vedeo nadzora - bolnica - 1 komplet</t>
  </si>
  <si>
    <t>Pumpe za fekalni otpad - bolnica - 2 kom</t>
  </si>
  <si>
    <t>Hladnjak - OHBP, ured ravnatelja, laboratorij, hemodijaliza, ORL - 5 kom</t>
  </si>
  <si>
    <t>Uljni radijator - služba nabave - 1 kom</t>
  </si>
  <si>
    <t>Usisavač - laboratorij - 1 kom</t>
  </si>
  <si>
    <t>Kolica za mokro pranje podova - bolnica - 6 kom</t>
  </si>
  <si>
    <t>Stroj za pranje podova - bolnica - 1 kom</t>
  </si>
  <si>
    <t>Fotelje na razvlačenje za dnevnu bolnicu - dječji odjel, interni odjel, ginekološki odjel, kirurški odjel - 6 kom</t>
  </si>
  <si>
    <t>Paravan trodjelni - interni odjel - 3 kom</t>
  </si>
  <si>
    <t xml:space="preserve">Kolica za prijevoz umrlih - hidraulična - bolnica - 1 kom </t>
  </si>
  <si>
    <t>Toplomjeri bez žive (galijevi) - odjeli ambulante - 300 kom</t>
  </si>
  <si>
    <t>Vaga digitalna platformska multifunkcionalna - hemodijaliza - 1 komad</t>
  </si>
  <si>
    <t>Postrojenje za proizvodnju medicinskog komprimiranog zraka - bolnica - 1 kom</t>
  </si>
  <si>
    <t>Antidekubitalni madrac - interni odjel - 3 kom</t>
  </si>
  <si>
    <t>Bolnički 4 sekcijski krevet - interni odjel - 6 kom</t>
  </si>
  <si>
    <t>Unuverzalna ograda za bolničke krevete - interni odjel - 5 pari</t>
  </si>
  <si>
    <t>Klizač za prijenos pacijenata - RTG - 1 kom</t>
  </si>
  <si>
    <t>Pasivni antidekubitalni madrac - interni odjel - 6 kom</t>
  </si>
  <si>
    <t>Pumpe ručen za transfuziju - interni odjel - 2 kom</t>
  </si>
  <si>
    <t>Podloga za stol za pregled pacijenata - interni odjel - 4 kom</t>
  </si>
  <si>
    <t>Invalidska kolica - PKZ, OHBP - 4 kom</t>
  </si>
  <si>
    <t>Tlakomjer - OHBP, Hemodijaliza - 6 kom</t>
  </si>
  <si>
    <t>Stetoskop - hemodijaliza - 1 kom</t>
  </si>
  <si>
    <t>LCD monitor s podvozjem - medicinski za endoskopiju - interni odjel - 1 kom</t>
  </si>
  <si>
    <t>Nebulizator medikamenata za respirator - JIL - 3 kom</t>
  </si>
  <si>
    <t>Hematološki analizator - laboratorij - 1 kom</t>
  </si>
  <si>
    <t>Periferni nervni stimulator - JIL - 1 komad</t>
  </si>
  <si>
    <t>Multifunkcionali kopirni uređej (skeniranje, kopiranje, printanje.) - Služba nabave - 1 kom</t>
  </si>
  <si>
    <t>Radni stol - Dječji odjel - 2 kom</t>
  </si>
  <si>
    <t>Stolice razne - Dječji odjel - 5 kom</t>
  </si>
  <si>
    <t>Uredski stol - polukružni - ginekološka ambulanta - 1 kom</t>
  </si>
  <si>
    <t>Kasetni ormarić - pokretni - ginekološka - ambulanta- 1 kom</t>
  </si>
  <si>
    <t>Niski ormarić sa drvenim vratima - ginekološka - ambulanta- 1 kom</t>
  </si>
  <si>
    <t>Visoki ormar - (vrata drvo - staklo) - ginekološka - ambulanta- 1 kom</t>
  </si>
  <si>
    <t>Uredska stolica - ginekološka - ambulanta - 1 kom</t>
  </si>
  <si>
    <t>Prijenosno računalo - RTG - 1 kom</t>
  </si>
  <si>
    <t>Gospić, ______________  2015. godine</t>
  </si>
  <si>
    <t xml:space="preserve">Tekuće i investicijsko održevanje medicinske opreme proizvođaća Dräger </t>
  </si>
  <si>
    <t>PRVU IZMJENU PLANA NABAVE ROBA, RADOVA I USLUGA U 2015. GODINI</t>
  </si>
  <si>
    <t>Mijenja se i dopunjuje članak 3. Plana nabave roba radova i usluga Ur. broj: 2125/53-372/15 od 13. veljače 2015. godine na načim da se mijenja tekst i iznosi:</t>
  </si>
  <si>
    <t>1. ciklus travanj</t>
  </si>
  <si>
    <t>2. ciklus studeni</t>
  </si>
  <si>
    <t>postupak proveden u ožujku; ugovor sklopljen na razdoblje od jedne godine</t>
  </si>
  <si>
    <t>2. ciklus kolovoz</t>
  </si>
  <si>
    <t>sibanj</t>
  </si>
  <si>
    <t>nabavljeno u veljaći</t>
  </si>
  <si>
    <t>nabavljeno u ožujku</t>
  </si>
  <si>
    <t>nabavljeno u veljači</t>
  </si>
  <si>
    <t xml:space="preserve">Instrumenti za operativni program - set -  ORL ambulanta </t>
  </si>
  <si>
    <t>Rekonstrukcija operacijskog bloka Odjela kirurgije</t>
  </si>
  <si>
    <t>Stol za izvođenje endoskopakih pretraga - endoskopija  - 1 kom</t>
  </si>
  <si>
    <t>Tekuće i investicijsko održavanje ostele medicinske i nemedicinske opreme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</si>
</sst>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180">
    <xf numFmtId="0" fontId="0" fillId="0" borderId="0" xfId="0"/>
    <xf numFmtId="43" fontId="0" fillId="0" borderId="0" xfId="1" applyFont="1"/>
    <xf numFmtId="0" fontId="3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/>
    <xf numFmtId="43" fontId="4" fillId="2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3" fontId="4" fillId="2" borderId="1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3" fontId="3" fillId="2" borderId="0" xfId="1" applyFont="1" applyFill="1" applyAlignment="1"/>
    <xf numFmtId="43" fontId="3" fillId="2" borderId="0" xfId="1" applyFont="1" applyFill="1"/>
    <xf numFmtId="0" fontId="0" fillId="2" borderId="0" xfId="0" applyFill="1"/>
    <xf numFmtId="0" fontId="4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0" fillId="0" borderId="0" xfId="1" applyFont="1" applyBorder="1"/>
    <xf numFmtId="0" fontId="0" fillId="0" borderId="0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0" xfId="0" applyFont="1" applyBorder="1"/>
    <xf numFmtId="43" fontId="12" fillId="2" borderId="1" xfId="0" applyNumberFormat="1" applyFont="1" applyFill="1" applyBorder="1"/>
    <xf numFmtId="43" fontId="12" fillId="2" borderId="2" xfId="1" applyFont="1" applyFill="1" applyBorder="1" applyAlignment="1">
      <alignment vertical="center"/>
    </xf>
    <xf numFmtId="43" fontId="12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Border="1" applyAlignment="1">
      <alignment horizontal="right" vertical="center"/>
    </xf>
    <xf numFmtId="43" fontId="12" fillId="2" borderId="2" xfId="0" applyNumberFormat="1" applyFont="1" applyFill="1" applyBorder="1"/>
    <xf numFmtId="0" fontId="13" fillId="0" borderId="0" xfId="0" applyFont="1" applyBorder="1" applyAlignment="1">
      <alignment horizontal="center" vertical="center" wrapText="1"/>
    </xf>
    <xf numFmtId="43" fontId="14" fillId="0" borderId="0" xfId="1" applyFont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1" applyFont="1" applyBorder="1"/>
    <xf numFmtId="0" fontId="9" fillId="0" borderId="0" xfId="0" applyFont="1" applyBorder="1"/>
    <xf numFmtId="0" fontId="13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43" fontId="16" fillId="0" borderId="0" xfId="1" applyFont="1" applyBorder="1"/>
    <xf numFmtId="0" fontId="16" fillId="0" borderId="0" xfId="0" applyFont="1" applyBorder="1"/>
    <xf numFmtId="43" fontId="0" fillId="0" borderId="0" xfId="1" applyNumberFormat="1" applyFont="1"/>
    <xf numFmtId="43" fontId="12" fillId="2" borderId="1" xfId="1" applyFont="1" applyFill="1" applyBorder="1"/>
    <xf numFmtId="4" fontId="4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/>
    <xf numFmtId="43" fontId="12" fillId="2" borderId="2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17" fillId="2" borderId="1" xfId="1" applyFont="1" applyFill="1" applyBorder="1" applyAlignment="1">
      <alignment horizontal="left" vertical="center"/>
    </xf>
    <xf numFmtId="43" fontId="12" fillId="2" borderId="1" xfId="1" applyFont="1" applyFill="1" applyBorder="1" applyAlignment="1">
      <alignment vertical="center"/>
    </xf>
    <xf numFmtId="0" fontId="4" fillId="2" borderId="4" xfId="0" applyFont="1" applyFill="1" applyBorder="1" applyAlignment="1">
      <alignment wrapText="1"/>
    </xf>
    <xf numFmtId="43" fontId="12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4" fillId="2" borderId="2" xfId="0" applyFont="1" applyFill="1" applyBorder="1"/>
    <xf numFmtId="43" fontId="4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wrapText="1"/>
    </xf>
    <xf numFmtId="43" fontId="4" fillId="2" borderId="0" xfId="1" applyFont="1" applyFill="1" applyAlignment="1">
      <alignment vertical="center"/>
    </xf>
    <xf numFmtId="164" fontId="4" fillId="2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/>
    <xf numFmtId="43" fontId="3" fillId="2" borderId="2" xfId="0" applyNumberFormat="1" applyFont="1" applyFill="1" applyBorder="1"/>
    <xf numFmtId="43" fontId="4" fillId="2" borderId="2" xfId="1" applyFont="1" applyFill="1" applyBorder="1"/>
    <xf numFmtId="43" fontId="17" fillId="2" borderId="2" xfId="1" applyFont="1" applyFill="1" applyBorder="1" applyAlignment="1">
      <alignment horizontal="right" vertical="center"/>
    </xf>
    <xf numFmtId="43" fontId="4" fillId="2" borderId="2" xfId="0" applyNumberFormat="1" applyFont="1" applyFill="1" applyBorder="1"/>
    <xf numFmtId="43" fontId="4" fillId="2" borderId="2" xfId="1" applyFont="1" applyFill="1" applyBorder="1" applyAlignment="1">
      <alignment horizontal="right" vertical="center"/>
    </xf>
    <xf numFmtId="43" fontId="17" fillId="2" borderId="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vertical="center"/>
    </xf>
    <xf numFmtId="43" fontId="3" fillId="2" borderId="2" xfId="1" applyFont="1" applyFill="1" applyBorder="1"/>
    <xf numFmtId="43" fontId="3" fillId="2" borderId="2" xfId="1" applyFont="1" applyFill="1" applyBorder="1" applyAlignment="1">
      <alignment horizontal="right" vertical="center"/>
    </xf>
    <xf numFmtId="43" fontId="12" fillId="2" borderId="2" xfId="1" applyFont="1" applyFill="1" applyBorder="1"/>
    <xf numFmtId="43" fontId="12" fillId="2" borderId="2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18" fillId="2" borderId="4" xfId="0" applyFont="1" applyFill="1" applyBorder="1" applyAlignment="1"/>
    <xf numFmtId="43" fontId="17" fillId="2" borderId="1" xfId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/>
    </xf>
    <xf numFmtId="43" fontId="4" fillId="2" borderId="1" xfId="1" applyFont="1" applyFill="1" applyBorder="1" applyAlignment="1"/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/>
    <xf numFmtId="43" fontId="17" fillId="2" borderId="1" xfId="1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left"/>
    </xf>
    <xf numFmtId="43" fontId="1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vertical="center"/>
    </xf>
    <xf numFmtId="43" fontId="4" fillId="2" borderId="1" xfId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/>
    <xf numFmtId="49" fontId="4" fillId="2" borderId="3" xfId="2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9" fontId="4" fillId="2" borderId="4" xfId="2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wrapText="1"/>
    </xf>
    <xf numFmtId="49" fontId="4" fillId="2" borderId="1" xfId="2" applyNumberFormat="1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/>
    </xf>
    <xf numFmtId="43" fontId="0" fillId="2" borderId="0" xfId="1" applyFont="1" applyFill="1"/>
    <xf numFmtId="4" fontId="3" fillId="2" borderId="0" xfId="0" applyNumberFormat="1" applyFont="1" applyFill="1"/>
    <xf numFmtId="0" fontId="3" fillId="2" borderId="0" xfId="0" applyFont="1" applyFill="1"/>
    <xf numFmtId="43" fontId="0" fillId="2" borderId="0" xfId="0" applyNumberFormat="1" applyFill="1"/>
    <xf numFmtId="0" fontId="4" fillId="2" borderId="0" xfId="0" applyFont="1" applyFill="1"/>
    <xf numFmtId="0" fontId="3" fillId="2" borderId="5" xfId="0" applyFont="1" applyFill="1" applyBorder="1"/>
    <xf numFmtId="49" fontId="4" fillId="0" borderId="3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left" vertical="center" wrapText="1"/>
    </xf>
    <xf numFmtId="43" fontId="4" fillId="0" borderId="4" xfId="2" applyNumberFormat="1" applyFont="1" applyFill="1" applyBorder="1" applyAlignment="1">
      <alignment horizontal="left" vertical="center" wrapText="1"/>
    </xf>
    <xf numFmtId="43" fontId="4" fillId="2" borderId="1" xfId="1" applyNumberFormat="1" applyFont="1" applyFill="1" applyBorder="1"/>
    <xf numFmtId="43" fontId="4" fillId="2" borderId="1" xfId="1" applyNumberFormat="1" applyFont="1" applyFill="1" applyBorder="1" applyAlignment="1">
      <alignment horizontal="right" vertical="center"/>
    </xf>
    <xf numFmtId="43" fontId="4" fillId="2" borderId="2" xfId="0" applyNumberFormat="1" applyFont="1" applyFill="1" applyBorder="1" applyAlignment="1">
      <alignment horizontal="right" vertical="center"/>
    </xf>
    <xf numFmtId="43" fontId="12" fillId="2" borderId="1" xfId="1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 applyAlignment="1">
      <alignment horizontal="right" vertical="center"/>
    </xf>
    <xf numFmtId="43" fontId="4" fillId="0" borderId="1" xfId="1" applyNumberFormat="1" applyFont="1" applyFill="1" applyBorder="1" applyAlignment="1">
      <alignment vertical="center"/>
    </xf>
    <xf numFmtId="43" fontId="4" fillId="0" borderId="1" xfId="1" applyNumberFormat="1" applyFont="1" applyFill="1" applyBorder="1"/>
    <xf numFmtId="43" fontId="4" fillId="2" borderId="1" xfId="1" applyFont="1" applyFill="1" applyBorder="1" applyAlignment="1">
      <alignment horizontal="left" vertical="center" wrapText="1"/>
    </xf>
    <xf numFmtId="43" fontId="4" fillId="2" borderId="1" xfId="1" applyNumberFormat="1" applyFont="1" applyFill="1" applyBorder="1" applyAlignment="1">
      <alignment horizontal="center" vertical="center"/>
    </xf>
    <xf numFmtId="43" fontId="12" fillId="2" borderId="1" xfId="1" applyNumberFormat="1" applyFont="1" applyFill="1" applyBorder="1" applyAlignment="1">
      <alignment horizontal="center" vertical="center"/>
    </xf>
    <xf numFmtId="43" fontId="4" fillId="2" borderId="0" xfId="1" applyNumberFormat="1" applyFont="1" applyFill="1" applyAlignment="1">
      <alignment vertical="center"/>
    </xf>
    <xf numFmtId="43" fontId="4" fillId="2" borderId="2" xfId="1" applyNumberFormat="1" applyFont="1" applyFill="1" applyBorder="1" applyAlignment="1">
      <alignment horizontal="center" vertical="center"/>
    </xf>
    <xf numFmtId="43" fontId="12" fillId="2" borderId="2" xfId="1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topLeftCell="A256" workbookViewId="0">
      <selection activeCell="L36" sqref="L36:L54"/>
    </sheetView>
  </sheetViews>
  <sheetFormatPr defaultRowHeight="15"/>
  <cols>
    <col min="1" max="1" width="6.7109375" customWidth="1"/>
    <col min="2" max="2" width="54.5703125" customWidth="1"/>
    <col min="3" max="3" width="13" style="20" customWidth="1"/>
    <col min="4" max="4" width="12.42578125" style="1" hidden="1" customWidth="1"/>
    <col min="5" max="5" width="15.140625" hidden="1" customWidth="1"/>
    <col min="6" max="6" width="13.7109375" style="2" customWidth="1"/>
    <col min="7" max="7" width="18.28515625" customWidth="1"/>
    <col min="8" max="8" width="10.28515625" customWidth="1"/>
    <col min="9" max="9" width="14.85546875" customWidth="1"/>
    <col min="10" max="10" width="13.5703125" bestFit="1" customWidth="1"/>
    <col min="11" max="11" width="17.7109375" style="1" customWidth="1"/>
    <col min="12" max="12" width="18.28515625" style="1" customWidth="1"/>
    <col min="13" max="13" width="9.140625" customWidth="1"/>
    <col min="14" max="14" width="11.42578125" bestFit="1" customWidth="1"/>
  </cols>
  <sheetData>
    <row r="1" spans="1:10" ht="18.75" customHeight="1">
      <c r="A1" t="s">
        <v>174</v>
      </c>
      <c r="B1" s="173" t="s">
        <v>260</v>
      </c>
      <c r="C1" s="173"/>
      <c r="D1" s="173"/>
      <c r="E1" s="173"/>
      <c r="F1" s="173"/>
      <c r="G1" s="173"/>
      <c r="H1" s="173"/>
      <c r="I1" s="173"/>
      <c r="J1" s="173"/>
    </row>
    <row r="2" spans="1:10" ht="18.75" customHeight="1">
      <c r="B2" s="39"/>
      <c r="C2" s="39"/>
      <c r="D2" s="39"/>
      <c r="E2" s="39"/>
      <c r="F2" s="40"/>
      <c r="G2" s="41"/>
      <c r="H2" s="42"/>
      <c r="I2" s="39"/>
      <c r="J2" s="43"/>
    </row>
    <row r="3" spans="1:10">
      <c r="A3" s="15"/>
      <c r="B3" s="175" t="s">
        <v>308</v>
      </c>
      <c r="C3" s="175"/>
      <c r="D3" s="175"/>
      <c r="E3" s="175"/>
      <c r="F3" s="175"/>
      <c r="G3" s="175"/>
      <c r="H3" s="175"/>
      <c r="I3" s="175"/>
      <c r="J3" s="39"/>
    </row>
    <row r="4" spans="1:10">
      <c r="A4" s="15"/>
      <c r="B4" s="44"/>
      <c r="C4" s="44"/>
      <c r="D4" s="44"/>
      <c r="E4" s="44"/>
      <c r="F4" s="44"/>
      <c r="G4" s="44"/>
      <c r="H4" s="44"/>
      <c r="I4" s="44"/>
      <c r="J4" s="39"/>
    </row>
    <row r="5" spans="1:10">
      <c r="A5" s="22"/>
      <c r="B5" s="45"/>
      <c r="C5" s="46"/>
      <c r="D5" s="47"/>
      <c r="E5" s="48"/>
      <c r="F5" s="38" t="s">
        <v>66</v>
      </c>
      <c r="G5" s="49"/>
      <c r="H5" s="50"/>
      <c r="I5" s="48"/>
      <c r="J5" s="39"/>
    </row>
    <row r="6" spans="1:10">
      <c r="A6" s="13"/>
      <c r="B6" s="174" t="s">
        <v>309</v>
      </c>
      <c r="C6" s="174"/>
      <c r="D6" s="174"/>
      <c r="E6" s="174"/>
      <c r="F6" s="174"/>
      <c r="G6" s="174"/>
      <c r="H6" s="174"/>
      <c r="I6" s="174"/>
      <c r="J6" s="174"/>
    </row>
    <row r="7" spans="1:10">
      <c r="A7" s="13"/>
      <c r="B7" s="37"/>
      <c r="C7" s="37"/>
      <c r="D7" s="37"/>
      <c r="E7" s="37"/>
      <c r="F7" s="37"/>
      <c r="G7" s="37"/>
      <c r="H7" s="37"/>
      <c r="I7" s="37"/>
      <c r="J7" s="37"/>
    </row>
    <row r="8" spans="1:10" ht="56.25">
      <c r="A8" s="7" t="s">
        <v>25</v>
      </c>
      <c r="B8" s="7" t="s">
        <v>64</v>
      </c>
      <c r="C8" s="7" t="s">
        <v>86</v>
      </c>
      <c r="D8" s="67" t="s">
        <v>61</v>
      </c>
      <c r="E8" s="7" t="s">
        <v>62</v>
      </c>
      <c r="F8" s="7" t="s">
        <v>87</v>
      </c>
      <c r="G8" s="7" t="s">
        <v>67</v>
      </c>
      <c r="H8" s="7" t="s">
        <v>68</v>
      </c>
      <c r="I8" s="7" t="s">
        <v>69</v>
      </c>
      <c r="J8" s="7" t="s">
        <v>146</v>
      </c>
    </row>
    <row r="9" spans="1:10" ht="15" customHeight="1">
      <c r="A9" s="7">
        <v>322</v>
      </c>
      <c r="B9" s="4" t="s">
        <v>26</v>
      </c>
      <c r="C9" s="17"/>
      <c r="D9" s="68"/>
      <c r="E9" s="69"/>
      <c r="F9" s="70"/>
      <c r="G9" s="26"/>
      <c r="H9" s="26"/>
      <c r="I9" s="26"/>
      <c r="J9" s="26"/>
    </row>
    <row r="10" spans="1:10" ht="15" customHeight="1">
      <c r="A10" s="7">
        <v>3221</v>
      </c>
      <c r="B10" s="4" t="s">
        <v>169</v>
      </c>
      <c r="C10" s="7"/>
      <c r="D10" s="5"/>
      <c r="E10" s="11"/>
      <c r="F10" s="8"/>
      <c r="G10" s="26"/>
      <c r="H10" s="26"/>
      <c r="I10" s="26"/>
      <c r="J10" s="26"/>
    </row>
    <row r="11" spans="1:10" ht="33.75">
      <c r="A11" s="7"/>
      <c r="B11" s="66" t="s">
        <v>24</v>
      </c>
      <c r="C11" s="16">
        <f>F11/1.25</f>
        <v>105600</v>
      </c>
      <c r="D11" s="9">
        <v>100500</v>
      </c>
      <c r="E11" s="9">
        <v>0</v>
      </c>
      <c r="F11" s="71">
        <v>132000</v>
      </c>
      <c r="G11" s="27" t="s">
        <v>70</v>
      </c>
      <c r="H11" s="72" t="s">
        <v>140</v>
      </c>
      <c r="I11" s="73" t="s">
        <v>92</v>
      </c>
      <c r="J11" s="27" t="s">
        <v>256</v>
      </c>
    </row>
    <row r="12" spans="1:10" ht="15" customHeight="1">
      <c r="A12" s="7"/>
      <c r="B12" s="74" t="s">
        <v>0</v>
      </c>
      <c r="C12" s="9">
        <f>F12/1.25</f>
        <v>22400</v>
      </c>
      <c r="D12" s="9">
        <v>35000</v>
      </c>
      <c r="E12" s="9">
        <v>0</v>
      </c>
      <c r="F12" s="71">
        <v>28000</v>
      </c>
      <c r="G12" s="27" t="s">
        <v>70</v>
      </c>
      <c r="H12" s="27" t="s">
        <v>77</v>
      </c>
      <c r="I12" s="27" t="s">
        <v>143</v>
      </c>
      <c r="J12" s="27" t="s">
        <v>80</v>
      </c>
    </row>
    <row r="13" spans="1:10" ht="15" customHeight="1">
      <c r="A13" s="7"/>
      <c r="B13" s="74" t="s">
        <v>147</v>
      </c>
      <c r="C13" s="9">
        <f>F13/1.25</f>
        <v>56800</v>
      </c>
      <c r="D13" s="9">
        <v>70000</v>
      </c>
      <c r="E13" s="9">
        <v>0</v>
      </c>
      <c r="F13" s="71">
        <v>71000</v>
      </c>
      <c r="G13" s="27" t="s">
        <v>70</v>
      </c>
      <c r="H13" s="27" t="s">
        <v>77</v>
      </c>
      <c r="I13" s="27" t="s">
        <v>143</v>
      </c>
      <c r="J13" s="27" t="s">
        <v>80</v>
      </c>
    </row>
    <row r="14" spans="1:10">
      <c r="A14" s="7"/>
      <c r="B14" s="75" t="s">
        <v>20</v>
      </c>
      <c r="C14" s="9">
        <f>F14/1.25</f>
        <v>18400</v>
      </c>
      <c r="D14" s="9">
        <v>20000</v>
      </c>
      <c r="E14" s="9">
        <v>0</v>
      </c>
      <c r="F14" s="71">
        <v>23000</v>
      </c>
      <c r="G14" s="27" t="s">
        <v>70</v>
      </c>
      <c r="H14" s="27" t="s">
        <v>77</v>
      </c>
      <c r="I14" s="27" t="s">
        <v>143</v>
      </c>
      <c r="J14" s="27" t="s">
        <v>80</v>
      </c>
    </row>
    <row r="15" spans="1:10" ht="15" customHeight="1">
      <c r="A15" s="7"/>
      <c r="B15" s="76" t="s">
        <v>1</v>
      </c>
      <c r="C15" s="9">
        <f>F15/1.25</f>
        <v>26400</v>
      </c>
      <c r="D15" s="9">
        <v>40300</v>
      </c>
      <c r="E15" s="9">
        <v>0</v>
      </c>
      <c r="F15" s="71">
        <v>33000</v>
      </c>
      <c r="G15" s="27" t="s">
        <v>70</v>
      </c>
      <c r="H15" s="27" t="s">
        <v>77</v>
      </c>
      <c r="I15" s="27" t="s">
        <v>143</v>
      </c>
      <c r="J15" s="27" t="s">
        <v>80</v>
      </c>
    </row>
    <row r="16" spans="1:10">
      <c r="A16" s="7"/>
      <c r="B16" s="66" t="s">
        <v>27</v>
      </c>
      <c r="C16" s="10">
        <f t="shared" ref="C16:C21" si="0">F16/1.25</f>
        <v>36000</v>
      </c>
      <c r="D16" s="9">
        <v>50000</v>
      </c>
      <c r="E16" s="9">
        <v>0</v>
      </c>
      <c r="F16" s="71">
        <v>45000</v>
      </c>
      <c r="G16" s="27" t="s">
        <v>70</v>
      </c>
      <c r="H16" s="27" t="s">
        <v>77</v>
      </c>
      <c r="I16" s="27" t="s">
        <v>143</v>
      </c>
      <c r="J16" s="27" t="s">
        <v>80</v>
      </c>
    </row>
    <row r="17" spans="1:10" ht="15" customHeight="1">
      <c r="A17" s="7"/>
      <c r="B17" s="77" t="s">
        <v>54</v>
      </c>
      <c r="C17" s="9">
        <f t="shared" si="0"/>
        <v>23200</v>
      </c>
      <c r="D17" s="9">
        <v>35000</v>
      </c>
      <c r="E17" s="9">
        <v>0</v>
      </c>
      <c r="F17" s="71">
        <v>29000</v>
      </c>
      <c r="G17" s="27" t="s">
        <v>70</v>
      </c>
      <c r="H17" s="27" t="s">
        <v>77</v>
      </c>
      <c r="I17" s="27" t="s">
        <v>143</v>
      </c>
      <c r="J17" s="27" t="s">
        <v>80</v>
      </c>
    </row>
    <row r="18" spans="1:10" ht="15" customHeight="1">
      <c r="A18" s="7"/>
      <c r="B18" s="78" t="s">
        <v>53</v>
      </c>
      <c r="C18" s="9">
        <f t="shared" si="0"/>
        <v>47200</v>
      </c>
      <c r="D18" s="9">
        <v>61000</v>
      </c>
      <c r="E18" s="9">
        <v>0</v>
      </c>
      <c r="F18" s="71">
        <v>59000</v>
      </c>
      <c r="G18" s="27" t="s">
        <v>70</v>
      </c>
      <c r="H18" s="27" t="s">
        <v>77</v>
      </c>
      <c r="I18" s="27" t="s">
        <v>143</v>
      </c>
      <c r="J18" s="27" t="s">
        <v>80</v>
      </c>
    </row>
    <row r="19" spans="1:10" ht="15" customHeight="1">
      <c r="A19" s="7"/>
      <c r="B19" s="79" t="s">
        <v>19</v>
      </c>
      <c r="C19" s="9">
        <f t="shared" si="0"/>
        <v>56800</v>
      </c>
      <c r="D19" s="9">
        <v>117200</v>
      </c>
      <c r="E19" s="9">
        <v>0</v>
      </c>
      <c r="F19" s="71">
        <v>71000</v>
      </c>
      <c r="G19" s="27" t="s">
        <v>70</v>
      </c>
      <c r="H19" s="27" t="s">
        <v>77</v>
      </c>
      <c r="I19" s="27" t="s">
        <v>143</v>
      </c>
      <c r="J19" s="27" t="s">
        <v>80</v>
      </c>
    </row>
    <row r="20" spans="1:10">
      <c r="A20" s="7"/>
      <c r="B20" s="80" t="s">
        <v>132</v>
      </c>
      <c r="C20" s="9">
        <f t="shared" si="0"/>
        <v>7200</v>
      </c>
      <c r="D20" s="9">
        <v>19000</v>
      </c>
      <c r="E20" s="11">
        <v>0</v>
      </c>
      <c r="F20" s="71">
        <v>9000</v>
      </c>
      <c r="G20" s="27" t="s">
        <v>70</v>
      </c>
      <c r="H20" s="27" t="s">
        <v>77</v>
      </c>
      <c r="I20" s="27" t="s">
        <v>143</v>
      </c>
      <c r="J20" s="27" t="s">
        <v>80</v>
      </c>
    </row>
    <row r="21" spans="1:10" ht="25.5" hidden="1" customHeight="1">
      <c r="A21" s="7"/>
      <c r="B21" s="21"/>
      <c r="C21" s="58">
        <f t="shared" si="0"/>
        <v>400000</v>
      </c>
      <c r="D21" s="9"/>
      <c r="E21" s="11"/>
      <c r="F21" s="60">
        <f>SUM(F11:F20)</f>
        <v>500000</v>
      </c>
      <c r="G21" s="27"/>
      <c r="H21" s="27"/>
      <c r="I21" s="27"/>
      <c r="J21" s="27"/>
    </row>
    <row r="22" spans="1:10" ht="15" customHeight="1">
      <c r="A22" s="7">
        <v>3222</v>
      </c>
      <c r="B22" s="65" t="s">
        <v>65</v>
      </c>
      <c r="C22" s="9"/>
      <c r="D22" s="11"/>
      <c r="E22" s="11"/>
      <c r="F22" s="57"/>
      <c r="G22" s="26"/>
      <c r="H22" s="26"/>
      <c r="I22" s="26"/>
      <c r="J22" s="26"/>
    </row>
    <row r="23" spans="1:10" ht="15" customHeight="1">
      <c r="A23" s="7"/>
      <c r="B23" s="65" t="s">
        <v>23</v>
      </c>
      <c r="C23" s="9"/>
      <c r="D23" s="11"/>
      <c r="E23" s="11"/>
      <c r="F23" s="81"/>
      <c r="G23" s="26"/>
      <c r="H23" s="26"/>
      <c r="I23" s="26"/>
      <c r="J23" s="26"/>
    </row>
    <row r="24" spans="1:10">
      <c r="A24" s="7"/>
      <c r="B24" s="82" t="s">
        <v>109</v>
      </c>
      <c r="C24" s="9">
        <v>112000</v>
      </c>
      <c r="D24" s="11"/>
      <c r="E24" s="11"/>
      <c r="F24" s="71">
        <f t="shared" ref="F24:F33" si="1">C24:C33*1.05</f>
        <v>117600</v>
      </c>
      <c r="G24" s="83" t="s">
        <v>139</v>
      </c>
      <c r="H24" s="27" t="s">
        <v>71</v>
      </c>
      <c r="I24" s="83" t="s">
        <v>152</v>
      </c>
      <c r="J24" s="83" t="s">
        <v>80</v>
      </c>
    </row>
    <row r="25" spans="1:10">
      <c r="A25" s="7"/>
      <c r="B25" s="82" t="s">
        <v>110</v>
      </c>
      <c r="C25" s="10">
        <v>500000</v>
      </c>
      <c r="D25" s="84"/>
      <c r="E25" s="84"/>
      <c r="F25" s="10">
        <f t="shared" si="1"/>
        <v>525000</v>
      </c>
      <c r="G25" s="83" t="s">
        <v>139</v>
      </c>
      <c r="H25" s="27" t="s">
        <v>71</v>
      </c>
      <c r="I25" s="83" t="s">
        <v>152</v>
      </c>
      <c r="J25" s="83" t="s">
        <v>80</v>
      </c>
    </row>
    <row r="26" spans="1:10">
      <c r="A26" s="7"/>
      <c r="B26" s="82" t="s">
        <v>111</v>
      </c>
      <c r="C26" s="85">
        <v>106000</v>
      </c>
      <c r="D26" s="84"/>
      <c r="E26" s="84"/>
      <c r="F26" s="10">
        <f t="shared" si="1"/>
        <v>111300</v>
      </c>
      <c r="G26" s="83" t="s">
        <v>139</v>
      </c>
      <c r="H26" s="27" t="s">
        <v>71</v>
      </c>
      <c r="I26" s="83" t="s">
        <v>152</v>
      </c>
      <c r="J26" s="83" t="s">
        <v>80</v>
      </c>
    </row>
    <row r="27" spans="1:10">
      <c r="A27" s="7"/>
      <c r="B27" s="82" t="s">
        <v>112</v>
      </c>
      <c r="C27" s="160">
        <v>73000</v>
      </c>
      <c r="D27" s="11"/>
      <c r="E27" s="11"/>
      <c r="F27" s="71">
        <f t="shared" si="1"/>
        <v>76650</v>
      </c>
      <c r="G27" s="83" t="s">
        <v>139</v>
      </c>
      <c r="H27" s="27" t="s">
        <v>71</v>
      </c>
      <c r="I27" s="83" t="s">
        <v>152</v>
      </c>
      <c r="J27" s="83" t="s">
        <v>80</v>
      </c>
    </row>
    <row r="28" spans="1:10" ht="22.5">
      <c r="A28" s="7"/>
      <c r="B28" s="82" t="s">
        <v>113</v>
      </c>
      <c r="C28" s="10">
        <v>210000</v>
      </c>
      <c r="D28" s="86"/>
      <c r="E28" s="86"/>
      <c r="F28" s="10">
        <f t="shared" si="1"/>
        <v>220500</v>
      </c>
      <c r="G28" s="83" t="s">
        <v>139</v>
      </c>
      <c r="H28" s="27" t="s">
        <v>71</v>
      </c>
      <c r="I28" s="83" t="s">
        <v>152</v>
      </c>
      <c r="J28" s="83" t="s">
        <v>80</v>
      </c>
    </row>
    <row r="29" spans="1:10" ht="15" customHeight="1">
      <c r="A29" s="7"/>
      <c r="B29" s="27" t="s">
        <v>114</v>
      </c>
      <c r="C29" s="11">
        <v>120000</v>
      </c>
      <c r="D29" s="11"/>
      <c r="E29" s="11"/>
      <c r="F29" s="71">
        <f t="shared" si="1"/>
        <v>126000</v>
      </c>
      <c r="G29" s="83" t="s">
        <v>139</v>
      </c>
      <c r="H29" s="27" t="s">
        <v>71</v>
      </c>
      <c r="I29" s="83" t="s">
        <v>152</v>
      </c>
      <c r="J29" s="83" t="s">
        <v>80</v>
      </c>
    </row>
    <row r="30" spans="1:10" ht="15" customHeight="1">
      <c r="A30" s="7"/>
      <c r="B30" s="27" t="s">
        <v>115</v>
      </c>
      <c r="C30" s="9">
        <v>30000</v>
      </c>
      <c r="D30" s="11"/>
      <c r="E30" s="11"/>
      <c r="F30" s="71">
        <f t="shared" si="1"/>
        <v>31500</v>
      </c>
      <c r="G30" s="83" t="s">
        <v>139</v>
      </c>
      <c r="H30" s="27" t="s">
        <v>71</v>
      </c>
      <c r="I30" s="83" t="s">
        <v>152</v>
      </c>
      <c r="J30" s="83" t="s">
        <v>80</v>
      </c>
    </row>
    <row r="31" spans="1:10" ht="15" customHeight="1">
      <c r="A31" s="7"/>
      <c r="B31" s="27" t="s">
        <v>116</v>
      </c>
      <c r="C31" s="9">
        <v>180000</v>
      </c>
      <c r="D31" s="11"/>
      <c r="E31" s="11"/>
      <c r="F31" s="71">
        <f t="shared" si="1"/>
        <v>189000</v>
      </c>
      <c r="G31" s="83" t="s">
        <v>139</v>
      </c>
      <c r="H31" s="27" t="s">
        <v>71</v>
      </c>
      <c r="I31" s="83" t="s">
        <v>152</v>
      </c>
      <c r="J31" s="83" t="s">
        <v>80</v>
      </c>
    </row>
    <row r="32" spans="1:10" ht="15" customHeight="1">
      <c r="A32" s="7"/>
      <c r="B32" s="27" t="s">
        <v>117</v>
      </c>
      <c r="C32" s="9">
        <v>130000</v>
      </c>
      <c r="D32" s="11"/>
      <c r="E32" s="11"/>
      <c r="F32" s="71">
        <f t="shared" si="1"/>
        <v>136500</v>
      </c>
      <c r="G32" s="83" t="s">
        <v>139</v>
      </c>
      <c r="H32" s="27" t="s">
        <v>71</v>
      </c>
      <c r="I32" s="83" t="s">
        <v>152</v>
      </c>
      <c r="J32" s="83" t="s">
        <v>80</v>
      </c>
    </row>
    <row r="33" spans="1:11">
      <c r="A33" s="7"/>
      <c r="B33" s="82" t="s">
        <v>118</v>
      </c>
      <c r="C33" s="10">
        <v>140000</v>
      </c>
      <c r="D33" s="87"/>
      <c r="E33" s="87"/>
      <c r="F33" s="10">
        <f t="shared" si="1"/>
        <v>147000</v>
      </c>
      <c r="G33" s="83" t="s">
        <v>139</v>
      </c>
      <c r="H33" s="27" t="s">
        <v>71</v>
      </c>
      <c r="I33" s="83" t="s">
        <v>152</v>
      </c>
      <c r="J33" s="83" t="s">
        <v>80</v>
      </c>
    </row>
    <row r="34" spans="1:11" ht="15" hidden="1" customHeight="1">
      <c r="A34" s="17"/>
      <c r="B34" s="79"/>
      <c r="C34" s="30">
        <f>SUM(C24:C33)</f>
        <v>1601000</v>
      </c>
      <c r="D34" s="11"/>
      <c r="E34" s="11"/>
      <c r="F34" s="60">
        <f>SUM(F24:F33)</f>
        <v>1681050</v>
      </c>
      <c r="G34" s="83" t="s">
        <v>139</v>
      </c>
      <c r="H34" s="88"/>
      <c r="I34" s="89"/>
      <c r="J34" s="61"/>
    </row>
    <row r="35" spans="1:11" ht="15" customHeight="1">
      <c r="A35" s="17"/>
      <c r="B35" s="65" t="s">
        <v>228</v>
      </c>
      <c r="C35" s="36"/>
      <c r="D35" s="90"/>
      <c r="E35" s="90"/>
      <c r="F35" s="91"/>
      <c r="G35" s="83"/>
      <c r="H35" s="88"/>
      <c r="I35" s="89"/>
      <c r="J35" s="61"/>
    </row>
    <row r="36" spans="1:11" ht="15" customHeight="1">
      <c r="A36" s="17"/>
      <c r="B36" s="65" t="s">
        <v>229</v>
      </c>
      <c r="C36" s="92">
        <v>35000</v>
      </c>
      <c r="D36" s="90"/>
      <c r="E36" s="90"/>
      <c r="F36" s="93">
        <f t="shared" ref="F36:F47" si="2">C36:C47*1.05</f>
        <v>36750</v>
      </c>
      <c r="G36" s="83" t="s">
        <v>139</v>
      </c>
      <c r="H36" s="88" t="s">
        <v>71</v>
      </c>
      <c r="I36" s="89" t="s">
        <v>181</v>
      </c>
      <c r="J36" s="61" t="s">
        <v>80</v>
      </c>
    </row>
    <row r="37" spans="1:11" ht="15" customHeight="1">
      <c r="A37" s="17"/>
      <c r="B37" s="65" t="s">
        <v>230</v>
      </c>
      <c r="C37" s="92">
        <v>4000</v>
      </c>
      <c r="D37" s="90"/>
      <c r="E37" s="90"/>
      <c r="F37" s="93">
        <f t="shared" si="2"/>
        <v>4200</v>
      </c>
      <c r="G37" s="83" t="s">
        <v>139</v>
      </c>
      <c r="H37" s="88" t="s">
        <v>71</v>
      </c>
      <c r="I37" s="89" t="s">
        <v>181</v>
      </c>
      <c r="J37" s="61" t="s">
        <v>80</v>
      </c>
    </row>
    <row r="38" spans="1:11" ht="15" customHeight="1">
      <c r="A38" s="17"/>
      <c r="B38" s="65" t="s">
        <v>231</v>
      </c>
      <c r="C38" s="92">
        <v>3000</v>
      </c>
      <c r="D38" s="90"/>
      <c r="E38" s="90"/>
      <c r="F38" s="93">
        <f t="shared" si="2"/>
        <v>3150</v>
      </c>
      <c r="G38" s="83" t="s">
        <v>139</v>
      </c>
      <c r="H38" s="88" t="s">
        <v>71</v>
      </c>
      <c r="I38" s="89" t="s">
        <v>181</v>
      </c>
      <c r="J38" s="61" t="s">
        <v>80</v>
      </c>
    </row>
    <row r="39" spans="1:11" ht="15" customHeight="1">
      <c r="A39" s="17"/>
      <c r="B39" s="65" t="s">
        <v>232</v>
      </c>
      <c r="C39" s="92">
        <v>500</v>
      </c>
      <c r="D39" s="90"/>
      <c r="E39" s="90"/>
      <c r="F39" s="93">
        <f t="shared" si="2"/>
        <v>525</v>
      </c>
      <c r="G39" s="83" t="s">
        <v>139</v>
      </c>
      <c r="H39" s="88" t="s">
        <v>71</v>
      </c>
      <c r="I39" s="89" t="s">
        <v>181</v>
      </c>
      <c r="J39" s="61" t="s">
        <v>80</v>
      </c>
    </row>
    <row r="40" spans="1:11" ht="15" customHeight="1">
      <c r="A40" s="17"/>
      <c r="B40" s="65" t="s">
        <v>233</v>
      </c>
      <c r="C40" s="92">
        <v>100000</v>
      </c>
      <c r="D40" s="90"/>
      <c r="E40" s="90"/>
      <c r="F40" s="93">
        <f t="shared" si="2"/>
        <v>105000</v>
      </c>
      <c r="G40" s="83" t="s">
        <v>139</v>
      </c>
      <c r="H40" s="88" t="s">
        <v>71</v>
      </c>
      <c r="I40" s="89" t="s">
        <v>181</v>
      </c>
      <c r="J40" s="61" t="s">
        <v>80</v>
      </c>
    </row>
    <row r="41" spans="1:11" ht="15" customHeight="1">
      <c r="A41" s="17"/>
      <c r="B41" s="65" t="s">
        <v>234</v>
      </c>
      <c r="C41" s="92">
        <v>100</v>
      </c>
      <c r="D41" s="90"/>
      <c r="E41" s="90"/>
      <c r="F41" s="93">
        <f t="shared" si="2"/>
        <v>105</v>
      </c>
      <c r="G41" s="83" t="s">
        <v>139</v>
      </c>
      <c r="H41" s="88" t="s">
        <v>71</v>
      </c>
      <c r="I41" s="89" t="s">
        <v>181</v>
      </c>
      <c r="J41" s="61" t="s">
        <v>80</v>
      </c>
    </row>
    <row r="42" spans="1:11" ht="15" customHeight="1">
      <c r="A42" s="17"/>
      <c r="B42" s="65" t="s">
        <v>235</v>
      </c>
      <c r="C42" s="92">
        <v>9000</v>
      </c>
      <c r="D42" s="90"/>
      <c r="E42" s="90"/>
      <c r="F42" s="93">
        <f t="shared" si="2"/>
        <v>9450</v>
      </c>
      <c r="G42" s="83" t="s">
        <v>139</v>
      </c>
      <c r="H42" s="88" t="s">
        <v>71</v>
      </c>
      <c r="I42" s="89" t="s">
        <v>181</v>
      </c>
      <c r="J42" s="61" t="s">
        <v>80</v>
      </c>
    </row>
    <row r="43" spans="1:11" ht="15" customHeight="1">
      <c r="A43" s="17"/>
      <c r="B43" s="65" t="s">
        <v>236</v>
      </c>
      <c r="C43" s="92">
        <v>6000</v>
      </c>
      <c r="D43" s="90"/>
      <c r="E43" s="90"/>
      <c r="F43" s="93">
        <f t="shared" si="2"/>
        <v>6300</v>
      </c>
      <c r="G43" s="83" t="s">
        <v>139</v>
      </c>
      <c r="H43" s="88" t="s">
        <v>71</v>
      </c>
      <c r="I43" s="89" t="s">
        <v>181</v>
      </c>
      <c r="J43" s="61" t="s">
        <v>80</v>
      </c>
    </row>
    <row r="44" spans="1:11" ht="15" customHeight="1">
      <c r="A44" s="17"/>
      <c r="B44" s="65" t="s">
        <v>237</v>
      </c>
      <c r="C44" s="92">
        <v>6000</v>
      </c>
      <c r="D44" s="90"/>
      <c r="E44" s="90"/>
      <c r="F44" s="93">
        <f t="shared" si="2"/>
        <v>6300</v>
      </c>
      <c r="G44" s="83" t="s">
        <v>139</v>
      </c>
      <c r="H44" s="88" t="s">
        <v>71</v>
      </c>
      <c r="I44" s="89" t="s">
        <v>181</v>
      </c>
      <c r="J44" s="61" t="s">
        <v>80</v>
      </c>
    </row>
    <row r="45" spans="1:11" ht="15" customHeight="1">
      <c r="A45" s="17"/>
      <c r="B45" s="65" t="s">
        <v>238</v>
      </c>
      <c r="C45" s="92">
        <v>2000</v>
      </c>
      <c r="D45" s="90"/>
      <c r="E45" s="90"/>
      <c r="F45" s="93">
        <f t="shared" si="2"/>
        <v>2100</v>
      </c>
      <c r="G45" s="83" t="s">
        <v>139</v>
      </c>
      <c r="H45" s="88" t="s">
        <v>71</v>
      </c>
      <c r="I45" s="89" t="s">
        <v>181</v>
      </c>
      <c r="J45" s="61" t="s">
        <v>80</v>
      </c>
    </row>
    <row r="46" spans="1:11" ht="15" customHeight="1">
      <c r="A46" s="17"/>
      <c r="B46" s="65" t="s">
        <v>239</v>
      </c>
      <c r="C46" s="92">
        <v>24000</v>
      </c>
      <c r="D46" s="90"/>
      <c r="E46" s="90"/>
      <c r="F46" s="93">
        <f t="shared" si="2"/>
        <v>25200</v>
      </c>
      <c r="G46" s="83" t="s">
        <v>139</v>
      </c>
      <c r="H46" s="88" t="s">
        <v>71</v>
      </c>
      <c r="I46" s="89" t="s">
        <v>181</v>
      </c>
      <c r="J46" s="61" t="s">
        <v>80</v>
      </c>
    </row>
    <row r="47" spans="1:11" ht="15" customHeight="1">
      <c r="A47" s="17"/>
      <c r="B47" s="65" t="s">
        <v>240</v>
      </c>
      <c r="C47" s="92">
        <v>600</v>
      </c>
      <c r="D47" s="90"/>
      <c r="E47" s="90"/>
      <c r="F47" s="93">
        <f t="shared" si="2"/>
        <v>630</v>
      </c>
      <c r="G47" s="83" t="s">
        <v>139</v>
      </c>
      <c r="H47" s="88" t="s">
        <v>71</v>
      </c>
      <c r="I47" s="89" t="s">
        <v>181</v>
      </c>
      <c r="J47" s="61" t="s">
        <v>80</v>
      </c>
    </row>
    <row r="48" spans="1:11">
      <c r="A48" s="7"/>
      <c r="B48" s="65" t="s">
        <v>179</v>
      </c>
      <c r="C48" s="55"/>
      <c r="D48" s="55"/>
      <c r="E48" s="55"/>
      <c r="F48" s="94"/>
      <c r="G48" s="95"/>
      <c r="H48" s="95"/>
      <c r="I48" s="96"/>
      <c r="J48" s="97"/>
      <c r="K48" s="56"/>
    </row>
    <row r="49" spans="1:14" ht="22.5">
      <c r="A49" s="7"/>
      <c r="B49" s="27" t="s">
        <v>119</v>
      </c>
      <c r="C49" s="98">
        <v>112993</v>
      </c>
      <c r="D49" s="99"/>
      <c r="E49" s="99"/>
      <c r="F49" s="100">
        <f t="shared" ref="F49:F51" si="3">C49:C55*1.25</f>
        <v>141241.25</v>
      </c>
      <c r="G49" s="26" t="s">
        <v>72</v>
      </c>
      <c r="H49" s="26" t="s">
        <v>77</v>
      </c>
      <c r="I49" s="96" t="s">
        <v>255</v>
      </c>
      <c r="J49" s="61" t="s">
        <v>80</v>
      </c>
    </row>
    <row r="50" spans="1:14" ht="22.5">
      <c r="A50" s="7"/>
      <c r="B50" s="27" t="s">
        <v>120</v>
      </c>
      <c r="C50" s="98">
        <v>237408.88</v>
      </c>
      <c r="D50" s="99"/>
      <c r="E50" s="99"/>
      <c r="F50" s="100">
        <f t="shared" si="3"/>
        <v>296761.09999999998</v>
      </c>
      <c r="G50" s="26" t="s">
        <v>72</v>
      </c>
      <c r="H50" s="26" t="s">
        <v>77</v>
      </c>
      <c r="I50" s="96" t="s">
        <v>255</v>
      </c>
      <c r="J50" s="61" t="s">
        <v>80</v>
      </c>
    </row>
    <row r="51" spans="1:14" ht="22.5">
      <c r="A51" s="7"/>
      <c r="B51" s="27" t="s">
        <v>121</v>
      </c>
      <c r="C51" s="98">
        <v>115063.05</v>
      </c>
      <c r="D51" s="99"/>
      <c r="E51" s="99"/>
      <c r="F51" s="100">
        <f t="shared" si="3"/>
        <v>143828.8125</v>
      </c>
      <c r="G51" s="26" t="s">
        <v>72</v>
      </c>
      <c r="H51" s="26" t="s">
        <v>77</v>
      </c>
      <c r="I51" s="96" t="s">
        <v>255</v>
      </c>
      <c r="J51" s="61" t="s">
        <v>80</v>
      </c>
    </row>
    <row r="52" spans="1:14" ht="22.5">
      <c r="A52" s="7"/>
      <c r="B52" s="27" t="s">
        <v>122</v>
      </c>
      <c r="C52" s="98">
        <v>500000</v>
      </c>
      <c r="D52" s="99"/>
      <c r="E52" s="99"/>
      <c r="F52" s="100">
        <f>C52:C59*1.25</f>
        <v>625000</v>
      </c>
      <c r="G52" s="26" t="s">
        <v>72</v>
      </c>
      <c r="H52" s="26" t="s">
        <v>77</v>
      </c>
      <c r="I52" s="96" t="s">
        <v>255</v>
      </c>
      <c r="J52" s="61" t="s">
        <v>80</v>
      </c>
    </row>
    <row r="53" spans="1:14" ht="22.5">
      <c r="A53" s="7"/>
      <c r="B53" s="27" t="s">
        <v>123</v>
      </c>
      <c r="C53" s="98">
        <f>F53/1.25</f>
        <v>4094.56</v>
      </c>
      <c r="D53" s="99"/>
      <c r="E53" s="99"/>
      <c r="F53" s="100">
        <v>5118.2</v>
      </c>
      <c r="G53" s="26" t="s">
        <v>72</v>
      </c>
      <c r="H53" s="26" t="s">
        <v>77</v>
      </c>
      <c r="I53" s="96" t="s">
        <v>255</v>
      </c>
      <c r="J53" s="61" t="s">
        <v>80</v>
      </c>
    </row>
    <row r="54" spans="1:14" ht="22.5">
      <c r="A54" s="7"/>
      <c r="B54" s="27" t="s">
        <v>124</v>
      </c>
      <c r="C54" s="98">
        <v>82412</v>
      </c>
      <c r="D54" s="99"/>
      <c r="E54" s="99"/>
      <c r="F54" s="100">
        <f>C54:C61*1.25</f>
        <v>103015</v>
      </c>
      <c r="G54" s="26" t="s">
        <v>72</v>
      </c>
      <c r="H54" s="26" t="s">
        <v>77</v>
      </c>
      <c r="I54" s="96" t="s">
        <v>255</v>
      </c>
      <c r="J54" s="61" t="s">
        <v>80</v>
      </c>
    </row>
    <row r="55" spans="1:14" ht="22.5">
      <c r="A55" s="7"/>
      <c r="B55" s="27" t="s">
        <v>125</v>
      </c>
      <c r="C55" s="98">
        <v>19612.509999999998</v>
      </c>
      <c r="D55" s="99"/>
      <c r="E55" s="99"/>
      <c r="F55" s="100">
        <f>C55:C62*1.25</f>
        <v>24515.637499999997</v>
      </c>
      <c r="G55" s="26" t="s">
        <v>72</v>
      </c>
      <c r="H55" s="26" t="s">
        <v>77</v>
      </c>
      <c r="I55" s="96" t="s">
        <v>255</v>
      </c>
      <c r="J55" s="61" t="s">
        <v>80</v>
      </c>
    </row>
    <row r="56" spans="1:14" ht="15" hidden="1" customHeight="1">
      <c r="A56" s="17"/>
      <c r="B56" s="65"/>
      <c r="C56" s="31">
        <f>SUM(C49:C55)</f>
        <v>1071584</v>
      </c>
      <c r="D56" s="101"/>
      <c r="E56" s="101"/>
      <c r="F56" s="102">
        <f>SUM(F49:F55)</f>
        <v>1339480</v>
      </c>
      <c r="G56" s="26"/>
      <c r="H56" s="26"/>
      <c r="I56" s="61"/>
      <c r="J56" s="61"/>
    </row>
    <row r="57" spans="1:14" ht="15" customHeight="1">
      <c r="A57" s="17"/>
      <c r="B57" s="79" t="s">
        <v>52</v>
      </c>
      <c r="C57" s="23"/>
      <c r="D57" s="90"/>
      <c r="E57" s="90"/>
      <c r="F57" s="91"/>
      <c r="G57" s="26"/>
      <c r="H57" s="26"/>
      <c r="I57" s="26"/>
      <c r="J57" s="61"/>
    </row>
    <row r="58" spans="1:14" ht="15" customHeight="1">
      <c r="A58" s="17"/>
      <c r="B58" s="65" t="s">
        <v>241</v>
      </c>
      <c r="C58" s="23">
        <v>310000</v>
      </c>
      <c r="D58" s="90"/>
      <c r="E58" s="90"/>
      <c r="F58" s="93">
        <v>310000</v>
      </c>
      <c r="G58" s="26" t="s">
        <v>72</v>
      </c>
      <c r="H58" s="26" t="s">
        <v>77</v>
      </c>
      <c r="I58" s="26" t="s">
        <v>254</v>
      </c>
      <c r="J58" s="61" t="s">
        <v>80</v>
      </c>
    </row>
    <row r="59" spans="1:14" ht="15" customHeight="1">
      <c r="A59" s="17"/>
      <c r="B59" s="65" t="s">
        <v>127</v>
      </c>
      <c r="C59" s="23">
        <v>110000</v>
      </c>
      <c r="D59" s="90"/>
      <c r="E59" s="90"/>
      <c r="F59" s="93">
        <v>110000</v>
      </c>
      <c r="G59" s="26" t="s">
        <v>72</v>
      </c>
      <c r="H59" s="26" t="s">
        <v>77</v>
      </c>
      <c r="I59" s="26" t="s">
        <v>152</v>
      </c>
      <c r="J59" s="61" t="s">
        <v>80</v>
      </c>
    </row>
    <row r="60" spans="1:14" ht="15" customHeight="1">
      <c r="A60" s="17"/>
      <c r="B60" s="65" t="s">
        <v>126</v>
      </c>
      <c r="C60" s="23">
        <v>23700</v>
      </c>
      <c r="D60" s="90"/>
      <c r="E60" s="90"/>
      <c r="F60" s="23">
        <v>24000</v>
      </c>
      <c r="G60" s="26" t="s">
        <v>72</v>
      </c>
      <c r="H60" s="26" t="s">
        <v>77</v>
      </c>
      <c r="I60" s="26" t="s">
        <v>159</v>
      </c>
      <c r="J60" s="61" t="s">
        <v>80</v>
      </c>
      <c r="K60" s="24"/>
      <c r="L60" s="24"/>
      <c r="M60" s="25"/>
      <c r="N60" s="25"/>
    </row>
    <row r="61" spans="1:14" ht="22.5">
      <c r="A61" s="17"/>
      <c r="B61" s="65" t="s">
        <v>128</v>
      </c>
      <c r="C61" s="23">
        <v>2700</v>
      </c>
      <c r="D61" s="90"/>
      <c r="E61" s="90"/>
      <c r="F61" s="93">
        <v>3500</v>
      </c>
      <c r="G61" s="27" t="s">
        <v>72</v>
      </c>
      <c r="H61" s="27" t="s">
        <v>129</v>
      </c>
      <c r="I61" s="82" t="s">
        <v>131</v>
      </c>
      <c r="J61" s="83" t="s">
        <v>180</v>
      </c>
      <c r="K61" s="33"/>
      <c r="L61" s="34"/>
      <c r="M61" s="34"/>
      <c r="N61" s="35"/>
    </row>
    <row r="62" spans="1:14" ht="22.5">
      <c r="A62" s="17"/>
      <c r="B62" s="65" t="s">
        <v>130</v>
      </c>
      <c r="C62" s="23">
        <v>12600</v>
      </c>
      <c r="D62" s="90"/>
      <c r="E62" s="90"/>
      <c r="F62" s="93">
        <f>C62*1.25</f>
        <v>15750</v>
      </c>
      <c r="G62" s="27" t="s">
        <v>72</v>
      </c>
      <c r="H62" s="27" t="s">
        <v>129</v>
      </c>
      <c r="I62" s="82" t="s">
        <v>131</v>
      </c>
      <c r="J62" s="83" t="s">
        <v>95</v>
      </c>
      <c r="K62" s="24"/>
      <c r="L62" s="24"/>
      <c r="M62" s="25"/>
      <c r="N62" s="25"/>
    </row>
    <row r="63" spans="1:14">
      <c r="A63" s="17"/>
      <c r="B63" s="65" t="s">
        <v>133</v>
      </c>
      <c r="C63" s="23">
        <f>F63:F68/1.23</f>
        <v>39837.398373983742</v>
      </c>
      <c r="D63" s="90"/>
      <c r="E63" s="90"/>
      <c r="F63" s="93">
        <v>49000</v>
      </c>
      <c r="G63" s="26" t="s">
        <v>160</v>
      </c>
      <c r="H63" s="26" t="s">
        <v>77</v>
      </c>
      <c r="I63" s="103" t="s">
        <v>143</v>
      </c>
      <c r="J63" s="61" t="s">
        <v>80</v>
      </c>
    </row>
    <row r="64" spans="1:14">
      <c r="A64" s="17"/>
      <c r="B64" s="65" t="s">
        <v>134</v>
      </c>
      <c r="C64" s="23">
        <v>19457</v>
      </c>
      <c r="D64" s="90"/>
      <c r="E64" s="90"/>
      <c r="F64" s="93">
        <v>24000</v>
      </c>
      <c r="G64" s="26" t="s">
        <v>160</v>
      </c>
      <c r="H64" s="26" t="s">
        <v>77</v>
      </c>
      <c r="I64" s="103" t="s">
        <v>143</v>
      </c>
      <c r="J64" s="61" t="s">
        <v>80</v>
      </c>
    </row>
    <row r="65" spans="1:10">
      <c r="A65" s="17"/>
      <c r="B65" s="65" t="s">
        <v>135</v>
      </c>
      <c r="C65" s="23">
        <v>13748.5</v>
      </c>
      <c r="D65" s="90"/>
      <c r="E65" s="90"/>
      <c r="F65" s="93">
        <v>14000</v>
      </c>
      <c r="G65" s="26" t="s">
        <v>160</v>
      </c>
      <c r="H65" s="26" t="s">
        <v>77</v>
      </c>
      <c r="I65" s="103" t="s">
        <v>143</v>
      </c>
      <c r="J65" s="61" t="s">
        <v>80</v>
      </c>
    </row>
    <row r="66" spans="1:10">
      <c r="A66" s="17"/>
      <c r="B66" s="65" t="s">
        <v>136</v>
      </c>
      <c r="C66" s="23">
        <v>70000</v>
      </c>
      <c r="D66" s="90"/>
      <c r="E66" s="90"/>
      <c r="F66" s="93">
        <f>C66*1.25</f>
        <v>87500</v>
      </c>
      <c r="G66" s="26" t="s">
        <v>160</v>
      </c>
      <c r="H66" s="26" t="s">
        <v>77</v>
      </c>
      <c r="I66" s="103" t="s">
        <v>143</v>
      </c>
      <c r="J66" s="61" t="s">
        <v>80</v>
      </c>
    </row>
    <row r="67" spans="1:10">
      <c r="A67" s="17"/>
      <c r="B67" s="65" t="s">
        <v>137</v>
      </c>
      <c r="C67" s="23">
        <v>68286.89</v>
      </c>
      <c r="D67" s="90"/>
      <c r="E67" s="90"/>
      <c r="F67" s="93">
        <v>85000</v>
      </c>
      <c r="G67" s="26" t="s">
        <v>160</v>
      </c>
      <c r="H67" s="26" t="s">
        <v>77</v>
      </c>
      <c r="I67" s="103" t="s">
        <v>143</v>
      </c>
      <c r="J67" s="61" t="s">
        <v>80</v>
      </c>
    </row>
    <row r="68" spans="1:10">
      <c r="A68" s="17"/>
      <c r="B68" s="65" t="s">
        <v>138</v>
      </c>
      <c r="C68" s="23">
        <v>280000</v>
      </c>
      <c r="D68" s="90"/>
      <c r="E68" s="90"/>
      <c r="F68" s="93">
        <f>C68*1.25</f>
        <v>350000</v>
      </c>
      <c r="G68" s="26" t="s">
        <v>74</v>
      </c>
      <c r="H68" s="26" t="s">
        <v>77</v>
      </c>
      <c r="I68" s="103" t="s">
        <v>143</v>
      </c>
      <c r="J68" s="61" t="s">
        <v>80</v>
      </c>
    </row>
    <row r="69" spans="1:10">
      <c r="A69" s="17"/>
      <c r="B69" s="65" t="s">
        <v>148</v>
      </c>
      <c r="C69" s="23">
        <v>65980</v>
      </c>
      <c r="D69" s="90"/>
      <c r="E69" s="90"/>
      <c r="F69" s="93">
        <v>82000</v>
      </c>
      <c r="G69" s="26" t="s">
        <v>160</v>
      </c>
      <c r="H69" s="26" t="s">
        <v>77</v>
      </c>
      <c r="I69" s="103" t="s">
        <v>143</v>
      </c>
      <c r="J69" s="61" t="s">
        <v>80</v>
      </c>
    </row>
    <row r="70" spans="1:10">
      <c r="A70" s="17"/>
      <c r="B70" s="65" t="s">
        <v>149</v>
      </c>
      <c r="C70" s="23">
        <v>30698</v>
      </c>
      <c r="D70" s="90"/>
      <c r="E70" s="90"/>
      <c r="F70" s="93">
        <v>37000</v>
      </c>
      <c r="G70" s="26" t="s">
        <v>160</v>
      </c>
      <c r="H70" s="26" t="s">
        <v>77</v>
      </c>
      <c r="I70" s="103" t="s">
        <v>143</v>
      </c>
      <c r="J70" s="61" t="s">
        <v>80</v>
      </c>
    </row>
    <row r="71" spans="1:10">
      <c r="A71" s="17"/>
      <c r="B71" s="104" t="s">
        <v>150</v>
      </c>
      <c r="C71" s="23">
        <v>3960.48</v>
      </c>
      <c r="D71" s="90"/>
      <c r="E71" s="90"/>
      <c r="F71" s="93">
        <v>5000</v>
      </c>
      <c r="G71" s="26" t="s">
        <v>160</v>
      </c>
      <c r="H71" s="26" t="s">
        <v>77</v>
      </c>
      <c r="I71" s="103" t="s">
        <v>143</v>
      </c>
      <c r="J71" s="61" t="s">
        <v>80</v>
      </c>
    </row>
    <row r="72" spans="1:10">
      <c r="A72" s="7"/>
      <c r="B72" s="65" t="s">
        <v>151</v>
      </c>
      <c r="C72" s="9">
        <v>25000</v>
      </c>
      <c r="D72" s="9">
        <v>2320000</v>
      </c>
      <c r="E72" s="9">
        <v>0</v>
      </c>
      <c r="F72" s="71">
        <f>C72*1.25</f>
        <v>31250</v>
      </c>
      <c r="G72" s="26" t="s">
        <v>160</v>
      </c>
      <c r="H72" s="26" t="s">
        <v>77</v>
      </c>
      <c r="I72" s="103" t="s">
        <v>143</v>
      </c>
      <c r="J72" s="61" t="s">
        <v>80</v>
      </c>
    </row>
    <row r="73" spans="1:10" ht="15" customHeight="1">
      <c r="A73" s="7"/>
      <c r="B73" s="79" t="s">
        <v>161</v>
      </c>
      <c r="C73" s="71">
        <v>29140.9</v>
      </c>
      <c r="D73" s="11"/>
      <c r="E73" s="11"/>
      <c r="F73" s="71">
        <v>36000</v>
      </c>
      <c r="G73" s="27" t="s">
        <v>153</v>
      </c>
      <c r="H73" s="26" t="s">
        <v>77</v>
      </c>
      <c r="I73" s="26" t="s">
        <v>152</v>
      </c>
      <c r="J73" s="26" t="s">
        <v>80</v>
      </c>
    </row>
    <row r="74" spans="1:10" ht="15" customHeight="1">
      <c r="A74" s="17"/>
      <c r="B74" s="105" t="s">
        <v>29</v>
      </c>
      <c r="C74" s="23">
        <v>210000</v>
      </c>
      <c r="D74" s="90">
        <v>183994</v>
      </c>
      <c r="E74" s="90">
        <v>0</v>
      </c>
      <c r="F74" s="93">
        <f>C74*1.05</f>
        <v>220500</v>
      </c>
      <c r="G74" s="106" t="s">
        <v>72</v>
      </c>
      <c r="H74" s="88" t="s">
        <v>129</v>
      </c>
      <c r="I74" s="88" t="s">
        <v>79</v>
      </c>
      <c r="J74" s="88" t="s">
        <v>95</v>
      </c>
    </row>
    <row r="75" spans="1:10" ht="15" customHeight="1">
      <c r="A75" s="7"/>
      <c r="B75" s="21" t="s">
        <v>164</v>
      </c>
      <c r="C75" s="9">
        <v>93650</v>
      </c>
      <c r="D75" s="11">
        <v>310000</v>
      </c>
      <c r="E75" s="11">
        <v>0</v>
      </c>
      <c r="F75" s="71">
        <v>117000</v>
      </c>
      <c r="G75" s="27" t="s">
        <v>72</v>
      </c>
      <c r="H75" s="26" t="s">
        <v>77</v>
      </c>
      <c r="I75" s="26" t="s">
        <v>142</v>
      </c>
      <c r="J75" s="26" t="s">
        <v>80</v>
      </c>
    </row>
    <row r="76" spans="1:10" ht="15" customHeight="1">
      <c r="A76" s="7"/>
      <c r="B76" s="107" t="s">
        <v>28</v>
      </c>
      <c r="C76" s="9">
        <f>F76/1.25</f>
        <v>1600</v>
      </c>
      <c r="D76" s="11">
        <v>1625</v>
      </c>
      <c r="E76" s="11">
        <v>0</v>
      </c>
      <c r="F76" s="71">
        <v>2000</v>
      </c>
      <c r="G76" s="27" t="s">
        <v>70</v>
      </c>
      <c r="H76" s="26" t="s">
        <v>78</v>
      </c>
      <c r="I76" s="26" t="s">
        <v>152</v>
      </c>
      <c r="J76" s="26" t="s">
        <v>81</v>
      </c>
    </row>
    <row r="77" spans="1:10" ht="15" hidden="1" customHeight="1">
      <c r="A77" s="7"/>
      <c r="B77" s="107"/>
      <c r="C77" s="32">
        <f>SUM(C59:C76)</f>
        <v>1100359.1683739838</v>
      </c>
      <c r="D77" s="52"/>
      <c r="E77" s="52"/>
      <c r="F77" s="60">
        <f>SUM(F59:F76)</f>
        <v>1293500</v>
      </c>
      <c r="G77" s="27"/>
      <c r="H77" s="26"/>
      <c r="I77" s="26"/>
      <c r="J77" s="26"/>
    </row>
    <row r="78" spans="1:10" ht="15" customHeight="1">
      <c r="A78" s="7"/>
      <c r="B78" s="8" t="s">
        <v>242</v>
      </c>
      <c r="C78" s="12">
        <v>209000</v>
      </c>
      <c r="D78" s="11"/>
      <c r="E78" s="11"/>
      <c r="F78" s="71">
        <f t="shared" ref="F78:F88" si="4">C78:C89*1.05</f>
        <v>219450</v>
      </c>
      <c r="G78" s="79" t="s">
        <v>72</v>
      </c>
      <c r="H78" s="8" t="s">
        <v>77</v>
      </c>
      <c r="I78" s="8" t="s">
        <v>181</v>
      </c>
      <c r="J78" s="8" t="s">
        <v>81</v>
      </c>
    </row>
    <row r="79" spans="1:10" ht="15" customHeight="1">
      <c r="A79" s="7"/>
      <c r="B79" s="8" t="s">
        <v>243</v>
      </c>
      <c r="C79" s="12">
        <v>95000</v>
      </c>
      <c r="D79" s="11"/>
      <c r="E79" s="11"/>
      <c r="F79" s="110">
        <f t="shared" si="4"/>
        <v>99750</v>
      </c>
      <c r="G79" s="79" t="s">
        <v>72</v>
      </c>
      <c r="H79" s="8" t="s">
        <v>77</v>
      </c>
      <c r="I79" s="8" t="s">
        <v>181</v>
      </c>
      <c r="J79" s="8" t="s">
        <v>81</v>
      </c>
    </row>
    <row r="80" spans="1:10" ht="15" customHeight="1">
      <c r="A80" s="7"/>
      <c r="B80" s="8" t="s">
        <v>244</v>
      </c>
      <c r="C80" s="12">
        <v>67000</v>
      </c>
      <c r="D80" s="11"/>
      <c r="E80" s="11"/>
      <c r="F80" s="71">
        <f t="shared" si="4"/>
        <v>70350</v>
      </c>
      <c r="G80" s="79" t="s">
        <v>72</v>
      </c>
      <c r="H80" s="8" t="s">
        <v>77</v>
      </c>
      <c r="I80" s="8" t="s">
        <v>181</v>
      </c>
      <c r="J80" s="8" t="s">
        <v>81</v>
      </c>
    </row>
    <row r="81" spans="1:11" ht="15" customHeight="1">
      <c r="A81" s="7"/>
      <c r="B81" s="8" t="s">
        <v>245</v>
      </c>
      <c r="C81" s="12">
        <v>22000</v>
      </c>
      <c r="D81" s="11"/>
      <c r="E81" s="11"/>
      <c r="F81" s="71">
        <f t="shared" si="4"/>
        <v>23100</v>
      </c>
      <c r="G81" s="79" t="s">
        <v>72</v>
      </c>
      <c r="H81" s="8" t="s">
        <v>77</v>
      </c>
      <c r="I81" s="8" t="s">
        <v>181</v>
      </c>
      <c r="J81" s="8" t="s">
        <v>81</v>
      </c>
    </row>
    <row r="82" spans="1:11" ht="15" customHeight="1">
      <c r="A82" s="7"/>
      <c r="B82" s="8" t="s">
        <v>246</v>
      </c>
      <c r="C82" s="12">
        <v>44000</v>
      </c>
      <c r="D82" s="11"/>
      <c r="E82" s="11"/>
      <c r="F82" s="71">
        <f t="shared" si="4"/>
        <v>46200</v>
      </c>
      <c r="G82" s="79" t="s">
        <v>72</v>
      </c>
      <c r="H82" s="8" t="s">
        <v>77</v>
      </c>
      <c r="I82" s="8" t="s">
        <v>181</v>
      </c>
      <c r="J82" s="8" t="s">
        <v>81</v>
      </c>
    </row>
    <row r="83" spans="1:11" ht="15" customHeight="1">
      <c r="A83" s="7"/>
      <c r="B83" s="8" t="s">
        <v>247</v>
      </c>
      <c r="C83" s="12">
        <v>142000</v>
      </c>
      <c r="D83" s="11"/>
      <c r="E83" s="11"/>
      <c r="F83" s="71">
        <f t="shared" si="4"/>
        <v>149100</v>
      </c>
      <c r="G83" s="79" t="s">
        <v>72</v>
      </c>
      <c r="H83" s="8" t="s">
        <v>77</v>
      </c>
      <c r="I83" s="8" t="s">
        <v>181</v>
      </c>
      <c r="J83" s="8" t="s">
        <v>81</v>
      </c>
    </row>
    <row r="84" spans="1:11" ht="15" customHeight="1">
      <c r="A84" s="7"/>
      <c r="B84" s="8" t="s">
        <v>248</v>
      </c>
      <c r="C84" s="12">
        <v>5700</v>
      </c>
      <c r="D84" s="11"/>
      <c r="E84" s="11"/>
      <c r="F84" s="71">
        <f t="shared" si="4"/>
        <v>5985</v>
      </c>
      <c r="G84" s="79" t="s">
        <v>72</v>
      </c>
      <c r="H84" s="8" t="s">
        <v>77</v>
      </c>
      <c r="I84" s="8" t="s">
        <v>181</v>
      </c>
      <c r="J84" s="8" t="s">
        <v>81</v>
      </c>
    </row>
    <row r="85" spans="1:11" ht="15" customHeight="1">
      <c r="A85" s="7"/>
      <c r="B85" s="8" t="s">
        <v>249</v>
      </c>
      <c r="C85" s="12">
        <v>95000</v>
      </c>
      <c r="D85" s="11"/>
      <c r="E85" s="11"/>
      <c r="F85" s="71">
        <f t="shared" si="4"/>
        <v>99750</v>
      </c>
      <c r="G85" s="79" t="s">
        <v>72</v>
      </c>
      <c r="H85" s="8" t="s">
        <v>77</v>
      </c>
      <c r="I85" s="8" t="s">
        <v>181</v>
      </c>
      <c r="J85" s="8" t="s">
        <v>81</v>
      </c>
    </row>
    <row r="86" spans="1:11" ht="15" customHeight="1">
      <c r="A86" s="7"/>
      <c r="B86" s="8" t="s">
        <v>250</v>
      </c>
      <c r="C86" s="12">
        <v>16000</v>
      </c>
      <c r="D86" s="11"/>
      <c r="E86" s="11"/>
      <c r="F86" s="71">
        <f t="shared" si="4"/>
        <v>16800</v>
      </c>
      <c r="G86" s="79" t="s">
        <v>72</v>
      </c>
      <c r="H86" s="8" t="s">
        <v>77</v>
      </c>
      <c r="I86" s="8" t="s">
        <v>181</v>
      </c>
      <c r="J86" s="8" t="s">
        <v>81</v>
      </c>
    </row>
    <row r="87" spans="1:11" ht="15" customHeight="1">
      <c r="A87" s="7"/>
      <c r="B87" s="8" t="s">
        <v>251</v>
      </c>
      <c r="C87" s="12">
        <v>3000</v>
      </c>
      <c r="D87" s="11"/>
      <c r="E87" s="11"/>
      <c r="F87" s="71">
        <f t="shared" si="4"/>
        <v>3150</v>
      </c>
      <c r="G87" s="79" t="s">
        <v>72</v>
      </c>
      <c r="H87" s="8" t="s">
        <v>77</v>
      </c>
      <c r="I87" s="8" t="s">
        <v>181</v>
      </c>
      <c r="J87" s="8" t="s">
        <v>81</v>
      </c>
    </row>
    <row r="88" spans="1:11" ht="15" customHeight="1">
      <c r="A88" s="7"/>
      <c r="B88" s="8" t="s">
        <v>252</v>
      </c>
      <c r="C88" s="12">
        <v>100000</v>
      </c>
      <c r="D88" s="11"/>
      <c r="E88" s="11"/>
      <c r="F88" s="71">
        <f t="shared" si="4"/>
        <v>105000</v>
      </c>
      <c r="G88" s="79" t="s">
        <v>72</v>
      </c>
      <c r="H88" s="8" t="s">
        <v>77</v>
      </c>
      <c r="I88" s="8" t="s">
        <v>181</v>
      </c>
      <c r="J88" s="8" t="s">
        <v>81</v>
      </c>
    </row>
    <row r="89" spans="1:11" ht="15" customHeight="1">
      <c r="A89" s="7"/>
      <c r="B89" s="8" t="s">
        <v>253</v>
      </c>
      <c r="C89" s="12">
        <v>2900</v>
      </c>
      <c r="D89" s="11"/>
      <c r="E89" s="11"/>
      <c r="F89" s="71">
        <v>3000</v>
      </c>
      <c r="G89" s="79" t="s">
        <v>72</v>
      </c>
      <c r="H89" s="8" t="s">
        <v>77</v>
      </c>
      <c r="I89" s="8" t="s">
        <v>181</v>
      </c>
      <c r="J89" s="8" t="s">
        <v>81</v>
      </c>
    </row>
    <row r="90" spans="1:11" ht="15" customHeight="1">
      <c r="A90" s="7"/>
      <c r="B90" s="108" t="s">
        <v>162</v>
      </c>
      <c r="C90" s="12"/>
      <c r="D90" s="11"/>
      <c r="E90" s="11"/>
      <c r="F90" s="109"/>
      <c r="G90" s="27"/>
      <c r="H90" s="26"/>
      <c r="I90" s="26"/>
      <c r="J90" s="26"/>
      <c r="K90" s="51"/>
    </row>
    <row r="91" spans="1:11" ht="15" customHeight="1">
      <c r="A91" s="7"/>
      <c r="B91" s="77" t="s">
        <v>6</v>
      </c>
      <c r="C91" s="9">
        <v>20600</v>
      </c>
      <c r="D91" s="11">
        <v>25700</v>
      </c>
      <c r="E91" s="11">
        <v>0</v>
      </c>
      <c r="F91" s="71">
        <f t="shared" ref="F91" si="5">C91:C112*1.25</f>
        <v>25750</v>
      </c>
      <c r="G91" s="27" t="s">
        <v>70</v>
      </c>
      <c r="H91" s="26" t="s">
        <v>77</v>
      </c>
      <c r="I91" s="26" t="s">
        <v>142</v>
      </c>
      <c r="J91" s="26" t="s">
        <v>80</v>
      </c>
      <c r="K91" s="51"/>
    </row>
    <row r="92" spans="1:11" ht="15" customHeight="1">
      <c r="A92" s="7"/>
      <c r="B92" s="77" t="s">
        <v>13</v>
      </c>
      <c r="C92" s="111">
        <v>20000</v>
      </c>
      <c r="D92" s="11">
        <v>32000</v>
      </c>
      <c r="E92" s="11">
        <v>0</v>
      </c>
      <c r="F92" s="71">
        <f>C92:C112*1.25</f>
        <v>25000</v>
      </c>
      <c r="G92" s="27" t="s">
        <v>70</v>
      </c>
      <c r="H92" s="26" t="s">
        <v>77</v>
      </c>
      <c r="I92" s="26" t="s">
        <v>142</v>
      </c>
      <c r="J92" s="26" t="s">
        <v>80</v>
      </c>
      <c r="K92" s="51"/>
    </row>
    <row r="93" spans="1:11" ht="15" customHeight="1">
      <c r="A93" s="7"/>
      <c r="B93" s="77" t="s">
        <v>57</v>
      </c>
      <c r="C93" s="11">
        <v>24000</v>
      </c>
      <c r="D93" s="11">
        <v>19300</v>
      </c>
      <c r="E93" s="11">
        <v>0</v>
      </c>
      <c r="F93" s="71">
        <f>C93:C112*1.25</f>
        <v>30000</v>
      </c>
      <c r="G93" s="27" t="s">
        <v>70</v>
      </c>
      <c r="H93" s="26" t="s">
        <v>77</v>
      </c>
      <c r="I93" s="26" t="s">
        <v>142</v>
      </c>
      <c r="J93" s="26" t="s">
        <v>80</v>
      </c>
      <c r="K93" s="51"/>
    </row>
    <row r="94" spans="1:11" ht="15" customHeight="1">
      <c r="A94" s="7"/>
      <c r="B94" s="77" t="s">
        <v>2</v>
      </c>
      <c r="C94" s="9">
        <v>24000</v>
      </c>
      <c r="D94" s="11">
        <v>3650</v>
      </c>
      <c r="E94" s="11">
        <v>0</v>
      </c>
      <c r="F94" s="71">
        <f>C94:C112*1.25</f>
        <v>30000</v>
      </c>
      <c r="G94" s="27" t="s">
        <v>70</v>
      </c>
      <c r="H94" s="26" t="s">
        <v>77</v>
      </c>
      <c r="I94" s="26" t="s">
        <v>142</v>
      </c>
      <c r="J94" s="26" t="s">
        <v>80</v>
      </c>
      <c r="K94" s="51"/>
    </row>
    <row r="95" spans="1:11" ht="15" customHeight="1">
      <c r="A95" s="7"/>
      <c r="B95" s="103" t="s">
        <v>8</v>
      </c>
      <c r="C95" s="9">
        <v>20000</v>
      </c>
      <c r="D95" s="11">
        <v>44700</v>
      </c>
      <c r="E95" s="11">
        <v>0</v>
      </c>
      <c r="F95" s="71">
        <f t="shared" ref="F95:F102" si="6">C95:C112*1.25</f>
        <v>25000</v>
      </c>
      <c r="G95" s="27" t="s">
        <v>70</v>
      </c>
      <c r="H95" s="26" t="s">
        <v>77</v>
      </c>
      <c r="I95" s="26" t="s">
        <v>142</v>
      </c>
      <c r="J95" s="26" t="s">
        <v>80</v>
      </c>
      <c r="K95" s="51"/>
    </row>
    <row r="96" spans="1:11" ht="15" customHeight="1">
      <c r="A96" s="7"/>
      <c r="B96" s="78" t="s">
        <v>18</v>
      </c>
      <c r="C96" s="9">
        <v>30000</v>
      </c>
      <c r="D96" s="11">
        <v>70370</v>
      </c>
      <c r="E96" s="11">
        <v>0</v>
      </c>
      <c r="F96" s="71">
        <f t="shared" si="6"/>
        <v>37500</v>
      </c>
      <c r="G96" s="26" t="s">
        <v>70</v>
      </c>
      <c r="H96" s="26" t="s">
        <v>77</v>
      </c>
      <c r="I96" s="26" t="s">
        <v>142</v>
      </c>
      <c r="J96" s="26" t="s">
        <v>80</v>
      </c>
      <c r="K96" s="51"/>
    </row>
    <row r="97" spans="1:11" ht="15" customHeight="1">
      <c r="A97" s="7"/>
      <c r="B97" s="112" t="s">
        <v>10</v>
      </c>
      <c r="C97" s="9">
        <v>3800</v>
      </c>
      <c r="D97" s="11">
        <v>4500</v>
      </c>
      <c r="E97" s="11">
        <v>0</v>
      </c>
      <c r="F97" s="71">
        <f t="shared" si="6"/>
        <v>4750</v>
      </c>
      <c r="G97" s="26" t="s">
        <v>70</v>
      </c>
      <c r="H97" s="26" t="s">
        <v>77</v>
      </c>
      <c r="I97" s="26" t="s">
        <v>142</v>
      </c>
      <c r="J97" s="26" t="s">
        <v>80</v>
      </c>
      <c r="K97" s="51"/>
    </row>
    <row r="98" spans="1:11" ht="15" customHeight="1">
      <c r="A98" s="7"/>
      <c r="B98" s="112" t="s">
        <v>9</v>
      </c>
      <c r="C98" s="9">
        <v>7200</v>
      </c>
      <c r="D98" s="11">
        <v>14700</v>
      </c>
      <c r="E98" s="11">
        <v>0</v>
      </c>
      <c r="F98" s="71">
        <f t="shared" si="6"/>
        <v>9000</v>
      </c>
      <c r="G98" s="26" t="s">
        <v>70</v>
      </c>
      <c r="H98" s="26" t="s">
        <v>77</v>
      </c>
      <c r="I98" s="26" t="s">
        <v>142</v>
      </c>
      <c r="J98" s="26" t="s">
        <v>80</v>
      </c>
      <c r="K98" s="51"/>
    </row>
    <row r="99" spans="1:11" ht="15" customHeight="1">
      <c r="A99" s="7"/>
      <c r="B99" s="112" t="s">
        <v>16</v>
      </c>
      <c r="C99" s="9">
        <v>3900</v>
      </c>
      <c r="D99" s="11">
        <v>6064</v>
      </c>
      <c r="E99" s="11">
        <v>0</v>
      </c>
      <c r="F99" s="71">
        <f t="shared" si="6"/>
        <v>4875</v>
      </c>
      <c r="G99" s="26" t="s">
        <v>70</v>
      </c>
      <c r="H99" s="26" t="s">
        <v>77</v>
      </c>
      <c r="I99" s="26" t="s">
        <v>142</v>
      </c>
      <c r="J99" s="26" t="s">
        <v>80</v>
      </c>
      <c r="K99" s="51"/>
    </row>
    <row r="100" spans="1:11" ht="15" customHeight="1">
      <c r="A100" s="7"/>
      <c r="B100" s="112" t="s">
        <v>3</v>
      </c>
      <c r="C100" s="9">
        <v>1200</v>
      </c>
      <c r="D100" s="11">
        <v>1630</v>
      </c>
      <c r="E100" s="11">
        <v>0</v>
      </c>
      <c r="F100" s="71">
        <f t="shared" si="6"/>
        <v>1500</v>
      </c>
      <c r="G100" s="26" t="s">
        <v>70</v>
      </c>
      <c r="H100" s="26" t="s">
        <v>77</v>
      </c>
      <c r="I100" s="26" t="s">
        <v>142</v>
      </c>
      <c r="J100" s="26" t="s">
        <v>80</v>
      </c>
      <c r="K100" s="51"/>
    </row>
    <row r="101" spans="1:11" ht="15" customHeight="1">
      <c r="A101" s="7"/>
      <c r="B101" s="112" t="s">
        <v>12</v>
      </c>
      <c r="C101" s="11">
        <v>10000</v>
      </c>
      <c r="D101" s="11">
        <v>22590</v>
      </c>
      <c r="E101" s="11">
        <v>0</v>
      </c>
      <c r="F101" s="71">
        <f t="shared" si="6"/>
        <v>12500</v>
      </c>
      <c r="G101" s="26" t="s">
        <v>70</v>
      </c>
      <c r="H101" s="26" t="s">
        <v>77</v>
      </c>
      <c r="I101" s="26" t="s">
        <v>142</v>
      </c>
      <c r="J101" s="26" t="s">
        <v>80</v>
      </c>
      <c r="K101" s="51"/>
    </row>
    <row r="102" spans="1:11" ht="15" customHeight="1">
      <c r="A102" s="7"/>
      <c r="B102" s="112" t="s">
        <v>7</v>
      </c>
      <c r="C102" s="11">
        <v>7600</v>
      </c>
      <c r="D102" s="11">
        <v>9900</v>
      </c>
      <c r="E102" s="11">
        <v>0</v>
      </c>
      <c r="F102" s="71">
        <f t="shared" si="6"/>
        <v>9500</v>
      </c>
      <c r="G102" s="26" t="s">
        <v>70</v>
      </c>
      <c r="H102" s="26" t="s">
        <v>77</v>
      </c>
      <c r="I102" s="26" t="s">
        <v>142</v>
      </c>
      <c r="J102" s="26" t="s">
        <v>80</v>
      </c>
      <c r="K102" s="51"/>
    </row>
    <row r="103" spans="1:11" ht="15" customHeight="1">
      <c r="A103" s="7"/>
      <c r="B103" s="78" t="s">
        <v>58</v>
      </c>
      <c r="C103" s="9">
        <v>9600</v>
      </c>
      <c r="D103" s="11">
        <v>15870</v>
      </c>
      <c r="E103" s="11">
        <v>0</v>
      </c>
      <c r="F103" s="71">
        <f t="shared" ref="F103:F109" si="7">C103:C119*1.25</f>
        <v>12000</v>
      </c>
      <c r="G103" s="26" t="s">
        <v>70</v>
      </c>
      <c r="H103" s="26" t="s">
        <v>77</v>
      </c>
      <c r="I103" s="26" t="s">
        <v>142</v>
      </c>
      <c r="J103" s="26" t="s">
        <v>80</v>
      </c>
      <c r="K103" s="51"/>
    </row>
    <row r="104" spans="1:11" ht="15" customHeight="1">
      <c r="A104" s="7"/>
      <c r="B104" s="78" t="s">
        <v>14</v>
      </c>
      <c r="C104" s="9">
        <v>9600</v>
      </c>
      <c r="D104" s="11">
        <v>22946</v>
      </c>
      <c r="E104" s="11">
        <v>0</v>
      </c>
      <c r="F104" s="71">
        <f t="shared" si="7"/>
        <v>12000</v>
      </c>
      <c r="G104" s="26" t="s">
        <v>70</v>
      </c>
      <c r="H104" s="26" t="s">
        <v>77</v>
      </c>
      <c r="I104" s="26" t="s">
        <v>142</v>
      </c>
      <c r="J104" s="26" t="s">
        <v>80</v>
      </c>
      <c r="K104" s="51"/>
    </row>
    <row r="105" spans="1:11" ht="15" customHeight="1">
      <c r="A105" s="7"/>
      <c r="B105" s="78" t="s">
        <v>55</v>
      </c>
      <c r="C105" s="9">
        <v>7200</v>
      </c>
      <c r="D105" s="11">
        <v>10800</v>
      </c>
      <c r="E105" s="11">
        <v>0</v>
      </c>
      <c r="F105" s="71">
        <f t="shared" si="7"/>
        <v>9000</v>
      </c>
      <c r="G105" s="26" t="s">
        <v>70</v>
      </c>
      <c r="H105" s="26" t="s">
        <v>77</v>
      </c>
      <c r="I105" s="26" t="s">
        <v>142</v>
      </c>
      <c r="J105" s="26" t="s">
        <v>80</v>
      </c>
      <c r="K105" s="51"/>
    </row>
    <row r="106" spans="1:11" ht="15" customHeight="1">
      <c r="A106" s="7"/>
      <c r="B106" s="78" t="s">
        <v>17</v>
      </c>
      <c r="C106" s="9">
        <v>20800</v>
      </c>
      <c r="D106" s="11">
        <v>48030</v>
      </c>
      <c r="E106" s="11">
        <v>0</v>
      </c>
      <c r="F106" s="71">
        <f t="shared" si="7"/>
        <v>26000</v>
      </c>
      <c r="G106" s="26" t="s">
        <v>70</v>
      </c>
      <c r="H106" s="26" t="s">
        <v>77</v>
      </c>
      <c r="I106" s="26" t="s">
        <v>142</v>
      </c>
      <c r="J106" s="26" t="s">
        <v>80</v>
      </c>
      <c r="K106" s="51"/>
    </row>
    <row r="107" spans="1:11" ht="15" customHeight="1">
      <c r="A107" s="7"/>
      <c r="B107" s="113" t="s">
        <v>47</v>
      </c>
      <c r="C107" s="9">
        <v>30000</v>
      </c>
      <c r="D107" s="11">
        <v>5200</v>
      </c>
      <c r="E107" s="11">
        <v>0</v>
      </c>
      <c r="F107" s="71">
        <f t="shared" si="7"/>
        <v>37500</v>
      </c>
      <c r="G107" s="26" t="s">
        <v>70</v>
      </c>
      <c r="H107" s="26" t="s">
        <v>77</v>
      </c>
      <c r="I107" s="26" t="s">
        <v>142</v>
      </c>
      <c r="J107" s="26" t="s">
        <v>80</v>
      </c>
      <c r="K107" s="51"/>
    </row>
    <row r="108" spans="1:11" ht="15" customHeight="1">
      <c r="A108" s="7"/>
      <c r="B108" s="78" t="s">
        <v>15</v>
      </c>
      <c r="C108" s="11">
        <v>10000</v>
      </c>
      <c r="D108" s="11">
        <v>2720</v>
      </c>
      <c r="E108" s="11">
        <v>0</v>
      </c>
      <c r="F108" s="71">
        <f t="shared" si="7"/>
        <v>12500</v>
      </c>
      <c r="G108" s="26" t="s">
        <v>70</v>
      </c>
      <c r="H108" s="26" t="s">
        <v>77</v>
      </c>
      <c r="I108" s="26" t="s">
        <v>142</v>
      </c>
      <c r="J108" s="26" t="s">
        <v>80</v>
      </c>
      <c r="K108" s="51"/>
    </row>
    <row r="109" spans="1:11" ht="15" customHeight="1">
      <c r="A109" s="7"/>
      <c r="B109" s="59" t="s">
        <v>56</v>
      </c>
      <c r="C109" s="9">
        <v>2400</v>
      </c>
      <c r="D109" s="11">
        <v>2100</v>
      </c>
      <c r="E109" s="11">
        <v>0</v>
      </c>
      <c r="F109" s="71">
        <f t="shared" si="7"/>
        <v>3000</v>
      </c>
      <c r="G109" s="26" t="s">
        <v>70</v>
      </c>
      <c r="H109" s="26" t="s">
        <v>77</v>
      </c>
      <c r="I109" s="26" t="s">
        <v>142</v>
      </c>
      <c r="J109" s="26" t="s">
        <v>80</v>
      </c>
      <c r="K109" s="51"/>
    </row>
    <row r="110" spans="1:11" ht="15" customHeight="1">
      <c r="A110" s="7"/>
      <c r="B110" s="59" t="s">
        <v>5</v>
      </c>
      <c r="C110" s="9">
        <v>4000</v>
      </c>
      <c r="D110" s="11">
        <v>6100</v>
      </c>
      <c r="E110" s="11">
        <v>0</v>
      </c>
      <c r="F110" s="71">
        <f>C110:C129*1.25</f>
        <v>5000</v>
      </c>
      <c r="G110" s="26" t="s">
        <v>70</v>
      </c>
      <c r="H110" s="26" t="s">
        <v>77</v>
      </c>
      <c r="I110" s="26" t="s">
        <v>142</v>
      </c>
      <c r="J110" s="26" t="s">
        <v>80</v>
      </c>
      <c r="K110" s="51"/>
    </row>
    <row r="111" spans="1:11" ht="15" customHeight="1">
      <c r="A111" s="7"/>
      <c r="B111" s="59" t="s">
        <v>4</v>
      </c>
      <c r="C111" s="9">
        <v>4600</v>
      </c>
      <c r="D111" s="11">
        <v>7950</v>
      </c>
      <c r="E111" s="11">
        <v>0</v>
      </c>
      <c r="F111" s="71">
        <f>C111:C129*1.25</f>
        <v>5750</v>
      </c>
      <c r="G111" s="26" t="s">
        <v>70</v>
      </c>
      <c r="H111" s="26" t="s">
        <v>77</v>
      </c>
      <c r="I111" s="26" t="s">
        <v>142</v>
      </c>
      <c r="J111" s="26" t="s">
        <v>80</v>
      </c>
      <c r="K111" s="51"/>
    </row>
    <row r="112" spans="1:11" ht="15" customHeight="1">
      <c r="A112" s="7"/>
      <c r="B112" s="112" t="s">
        <v>11</v>
      </c>
      <c r="C112" s="9">
        <v>2400</v>
      </c>
      <c r="D112" s="11">
        <v>4100</v>
      </c>
      <c r="E112" s="11">
        <v>0</v>
      </c>
      <c r="F112" s="71">
        <f>C112:C129*1.25</f>
        <v>3000</v>
      </c>
      <c r="G112" s="26" t="s">
        <v>70</v>
      </c>
      <c r="H112" s="26" t="s">
        <v>77</v>
      </c>
      <c r="I112" s="26" t="s">
        <v>142</v>
      </c>
      <c r="J112" s="26" t="s">
        <v>80</v>
      </c>
      <c r="K112" s="51"/>
    </row>
    <row r="113" spans="1:11" ht="15" customHeight="1">
      <c r="A113" s="6">
        <v>3223</v>
      </c>
      <c r="B113" s="66" t="s">
        <v>59</v>
      </c>
      <c r="C113" s="5"/>
      <c r="D113" s="11"/>
      <c r="E113" s="11"/>
      <c r="F113" s="114"/>
      <c r="G113" s="26"/>
      <c r="H113" s="26"/>
      <c r="I113" s="26"/>
      <c r="J113" s="26"/>
      <c r="K113" s="51"/>
    </row>
    <row r="114" spans="1:11" ht="22.5">
      <c r="A114" s="6"/>
      <c r="B114" s="66" t="s">
        <v>30</v>
      </c>
      <c r="C114" s="161">
        <f>F114:F118/1.25</f>
        <v>402800</v>
      </c>
      <c r="D114" s="9">
        <v>499000</v>
      </c>
      <c r="E114" s="9">
        <v>0</v>
      </c>
      <c r="F114" s="16">
        <v>503500</v>
      </c>
      <c r="G114" s="27" t="s">
        <v>72</v>
      </c>
      <c r="H114" s="82" t="s">
        <v>94</v>
      </c>
      <c r="I114" s="115" t="s">
        <v>92</v>
      </c>
      <c r="J114" s="27" t="s">
        <v>95</v>
      </c>
      <c r="K114" s="51"/>
    </row>
    <row r="115" spans="1:11" ht="15" customHeight="1">
      <c r="A115" s="6"/>
      <c r="B115" s="66" t="s">
        <v>31</v>
      </c>
      <c r="C115" s="161">
        <v>328400</v>
      </c>
      <c r="D115" s="9">
        <v>410500</v>
      </c>
      <c r="E115" s="9">
        <v>0</v>
      </c>
      <c r="F115" s="16">
        <v>411000</v>
      </c>
      <c r="G115" s="82" t="s">
        <v>73</v>
      </c>
      <c r="H115" s="27" t="s">
        <v>77</v>
      </c>
      <c r="I115" s="82" t="s">
        <v>152</v>
      </c>
      <c r="J115" s="27" t="s">
        <v>82</v>
      </c>
      <c r="K115" s="51"/>
    </row>
    <row r="116" spans="1:11" ht="15" customHeight="1">
      <c r="A116" s="6"/>
      <c r="B116" s="66" t="s">
        <v>51</v>
      </c>
      <c r="C116" s="161">
        <v>5000</v>
      </c>
      <c r="D116" s="9">
        <v>12500</v>
      </c>
      <c r="E116" s="9">
        <v>0</v>
      </c>
      <c r="F116" s="16">
        <v>6000</v>
      </c>
      <c r="G116" s="26" t="s">
        <v>70</v>
      </c>
      <c r="H116" s="26" t="s">
        <v>78</v>
      </c>
      <c r="I116" s="26" t="s">
        <v>144</v>
      </c>
      <c r="J116" s="26" t="s">
        <v>158</v>
      </c>
      <c r="K116" s="51"/>
    </row>
    <row r="117" spans="1:11" ht="15" customHeight="1">
      <c r="A117" s="6"/>
      <c r="B117" s="66" t="s">
        <v>32</v>
      </c>
      <c r="C117" s="161">
        <v>64000</v>
      </c>
      <c r="D117" s="9">
        <v>80000</v>
      </c>
      <c r="E117" s="9">
        <v>0</v>
      </c>
      <c r="F117" s="16">
        <f>C117:C122*1.25</f>
        <v>80000</v>
      </c>
      <c r="G117" s="26" t="s">
        <v>70</v>
      </c>
      <c r="H117" s="26" t="s">
        <v>78</v>
      </c>
      <c r="I117" s="26" t="s">
        <v>152</v>
      </c>
      <c r="J117" s="26" t="s">
        <v>81</v>
      </c>
      <c r="K117" s="51"/>
    </row>
    <row r="118" spans="1:11" ht="15" customHeight="1">
      <c r="A118" s="116"/>
      <c r="B118" s="66" t="s">
        <v>33</v>
      </c>
      <c r="C118" s="161">
        <v>1250000</v>
      </c>
      <c r="D118" s="9">
        <v>1825410</v>
      </c>
      <c r="E118" s="9">
        <v>0</v>
      </c>
      <c r="F118" s="16">
        <v>1300000</v>
      </c>
      <c r="G118" s="26" t="s">
        <v>72</v>
      </c>
      <c r="H118" s="26" t="s">
        <v>71</v>
      </c>
      <c r="I118" s="117" t="s">
        <v>141</v>
      </c>
      <c r="J118" s="26" t="s">
        <v>80</v>
      </c>
      <c r="K118" s="51"/>
    </row>
    <row r="119" spans="1:11" ht="15" hidden="1" customHeight="1">
      <c r="A119" s="116"/>
      <c r="B119" s="66" t="s">
        <v>167</v>
      </c>
      <c r="C119" s="162">
        <f>SUM(C114:C118)</f>
        <v>2050200</v>
      </c>
      <c r="D119" s="58"/>
      <c r="E119" s="58"/>
      <c r="F119" s="118">
        <f>SUM(F114:F118)</f>
        <v>2300500</v>
      </c>
      <c r="G119" s="26"/>
      <c r="H119" s="26"/>
      <c r="I119" s="119"/>
      <c r="J119" s="26"/>
      <c r="K119" s="51"/>
    </row>
    <row r="120" spans="1:11">
      <c r="A120" s="6">
        <v>3224</v>
      </c>
      <c r="B120" s="66" t="s">
        <v>21</v>
      </c>
      <c r="C120" s="161">
        <f>F120/1.25</f>
        <v>4000</v>
      </c>
      <c r="D120" s="11">
        <v>50000</v>
      </c>
      <c r="E120" s="11">
        <v>0</v>
      </c>
      <c r="F120" s="16">
        <v>5000</v>
      </c>
      <c r="G120" s="27" t="s">
        <v>70</v>
      </c>
      <c r="H120" s="27" t="s">
        <v>78</v>
      </c>
      <c r="I120" s="27" t="s">
        <v>152</v>
      </c>
      <c r="J120" s="27" t="s">
        <v>81</v>
      </c>
      <c r="K120" s="51"/>
    </row>
    <row r="121" spans="1:11">
      <c r="A121" s="6">
        <v>3225</v>
      </c>
      <c r="B121" s="66" t="s">
        <v>175</v>
      </c>
      <c r="C121" s="161">
        <f>F121/1.25</f>
        <v>64000</v>
      </c>
      <c r="D121" s="11"/>
      <c r="E121" s="11"/>
      <c r="F121" s="16">
        <v>80000</v>
      </c>
      <c r="G121" s="27" t="s">
        <v>70</v>
      </c>
      <c r="H121" s="27" t="s">
        <v>78</v>
      </c>
      <c r="I121" s="27" t="s">
        <v>254</v>
      </c>
      <c r="J121" s="27" t="s">
        <v>81</v>
      </c>
      <c r="K121" s="51"/>
    </row>
    <row r="122" spans="1:11" ht="15" customHeight="1">
      <c r="A122" s="7">
        <v>3231</v>
      </c>
      <c r="B122" s="8" t="s">
        <v>176</v>
      </c>
      <c r="C122" s="161"/>
      <c r="D122" s="11"/>
      <c r="E122" s="11"/>
      <c r="F122" s="16"/>
      <c r="G122" s="26"/>
      <c r="H122" s="26"/>
      <c r="I122" s="26"/>
      <c r="J122" s="26"/>
      <c r="K122" s="51"/>
    </row>
    <row r="123" spans="1:11" ht="15" customHeight="1">
      <c r="A123" s="120"/>
      <c r="B123" s="8" t="s">
        <v>34</v>
      </c>
      <c r="C123" s="163">
        <f>F123:F124/1.25</f>
        <v>69600</v>
      </c>
      <c r="D123" s="11">
        <v>84500</v>
      </c>
      <c r="E123" s="11">
        <v>0</v>
      </c>
      <c r="F123" s="16">
        <v>87000</v>
      </c>
      <c r="G123" s="27" t="s">
        <v>70</v>
      </c>
      <c r="H123" s="27" t="s">
        <v>77</v>
      </c>
      <c r="I123" s="27" t="s">
        <v>144</v>
      </c>
      <c r="J123" s="27" t="s">
        <v>80</v>
      </c>
      <c r="K123" s="51"/>
    </row>
    <row r="124" spans="1:11" ht="24.75" customHeight="1">
      <c r="A124" s="121"/>
      <c r="B124" s="80" t="s">
        <v>35</v>
      </c>
      <c r="C124" s="161">
        <f>F124/1.25</f>
        <v>114400</v>
      </c>
      <c r="D124" s="11">
        <v>170500</v>
      </c>
      <c r="E124" s="11">
        <v>0</v>
      </c>
      <c r="F124" s="16">
        <v>143000</v>
      </c>
      <c r="G124" s="27" t="s">
        <v>89</v>
      </c>
      <c r="H124" s="27" t="s">
        <v>155</v>
      </c>
      <c r="I124" s="28" t="s">
        <v>90</v>
      </c>
      <c r="J124" s="27" t="s">
        <v>81</v>
      </c>
      <c r="K124" s="51"/>
    </row>
    <row r="125" spans="1:11" ht="15" customHeight="1">
      <c r="A125" s="6">
        <v>3232</v>
      </c>
      <c r="B125" s="66" t="s">
        <v>48</v>
      </c>
      <c r="C125" s="161"/>
      <c r="D125" s="11"/>
      <c r="E125" s="11"/>
      <c r="F125" s="16"/>
      <c r="G125" s="27"/>
      <c r="H125" s="27"/>
      <c r="I125" s="28"/>
      <c r="J125" s="27"/>
      <c r="K125" s="51"/>
    </row>
    <row r="126" spans="1:11" ht="25.5" customHeight="1">
      <c r="A126" s="6"/>
      <c r="B126" s="151" t="s">
        <v>307</v>
      </c>
      <c r="C126" s="161">
        <f t="shared" ref="C126" si="8">F126:F129/1.25</f>
        <v>190000</v>
      </c>
      <c r="D126" s="152"/>
      <c r="E126" s="152"/>
      <c r="F126" s="157">
        <v>237500</v>
      </c>
      <c r="G126" s="27" t="s">
        <v>108</v>
      </c>
      <c r="H126" s="27" t="s">
        <v>77</v>
      </c>
      <c r="I126" s="169" t="s">
        <v>310</v>
      </c>
      <c r="J126" s="27" t="s">
        <v>311</v>
      </c>
      <c r="K126" s="51"/>
    </row>
    <row r="127" spans="1:11" ht="23.25" customHeight="1">
      <c r="A127" s="6"/>
      <c r="B127" s="151" t="s">
        <v>265</v>
      </c>
      <c r="C127" s="161">
        <f>F127:F129/1.25</f>
        <v>99600</v>
      </c>
      <c r="D127" s="152"/>
      <c r="E127" s="152"/>
      <c r="F127" s="157">
        <v>124500</v>
      </c>
      <c r="G127" s="27" t="s">
        <v>108</v>
      </c>
      <c r="H127" s="27" t="s">
        <v>77</v>
      </c>
      <c r="I127" s="176" t="s">
        <v>312</v>
      </c>
      <c r="J127" s="177"/>
      <c r="K127" s="51"/>
    </row>
    <row r="128" spans="1:11" ht="15" customHeight="1">
      <c r="A128" s="6"/>
      <c r="B128" s="151" t="s">
        <v>266</v>
      </c>
      <c r="C128" s="161">
        <f>F128:F129/1.25</f>
        <v>64000</v>
      </c>
      <c r="D128" s="152"/>
      <c r="E128" s="152"/>
      <c r="F128" s="157">
        <v>80000</v>
      </c>
      <c r="G128" s="27" t="s">
        <v>108</v>
      </c>
      <c r="H128" s="27" t="s">
        <v>77</v>
      </c>
      <c r="I128" s="28" t="s">
        <v>310</v>
      </c>
      <c r="J128" s="27" t="s">
        <v>313</v>
      </c>
      <c r="K128" s="51"/>
    </row>
    <row r="129" spans="1:11" ht="15" customHeight="1">
      <c r="A129" s="6"/>
      <c r="B129" s="151" t="s">
        <v>321</v>
      </c>
      <c r="C129" s="161">
        <f>F129:F129/1.25</f>
        <v>46400</v>
      </c>
      <c r="D129" s="152"/>
      <c r="E129" s="152"/>
      <c r="F129" s="157">
        <v>58000</v>
      </c>
      <c r="G129" s="27" t="s">
        <v>108</v>
      </c>
      <c r="H129" s="27" t="s">
        <v>77</v>
      </c>
      <c r="I129" s="28" t="s">
        <v>143</v>
      </c>
      <c r="J129" s="27" t="s">
        <v>144</v>
      </c>
      <c r="K129" s="51"/>
    </row>
    <row r="130" spans="1:11">
      <c r="A130" s="122"/>
      <c r="B130" s="21" t="s">
        <v>96</v>
      </c>
      <c r="C130" s="161">
        <f>F130:F143/1.25</f>
        <v>56000</v>
      </c>
      <c r="D130" s="11"/>
      <c r="E130" s="11"/>
      <c r="F130" s="16">
        <v>70000</v>
      </c>
      <c r="G130" s="27" t="s">
        <v>108</v>
      </c>
      <c r="H130" s="27" t="s">
        <v>77</v>
      </c>
      <c r="I130" s="28" t="s">
        <v>141</v>
      </c>
      <c r="J130" s="27" t="s">
        <v>81</v>
      </c>
      <c r="K130" s="51"/>
    </row>
    <row r="131" spans="1:11" ht="15" customHeight="1">
      <c r="A131" s="122"/>
      <c r="B131" s="21" t="s">
        <v>257</v>
      </c>
      <c r="C131" s="161">
        <f>F131:F143/1.25</f>
        <v>60000</v>
      </c>
      <c r="D131" s="11"/>
      <c r="E131" s="11"/>
      <c r="F131" s="16">
        <v>75000</v>
      </c>
      <c r="G131" s="27" t="s">
        <v>108</v>
      </c>
      <c r="H131" s="27" t="s">
        <v>77</v>
      </c>
      <c r="I131" s="28" t="s">
        <v>141</v>
      </c>
      <c r="J131" s="27" t="s">
        <v>81</v>
      </c>
      <c r="K131" s="51"/>
    </row>
    <row r="132" spans="1:11" ht="15" customHeight="1">
      <c r="A132" s="122"/>
      <c r="B132" s="21" t="s">
        <v>104</v>
      </c>
      <c r="C132" s="161">
        <f>F132:F143/1.25</f>
        <v>8000</v>
      </c>
      <c r="D132" s="11"/>
      <c r="E132" s="11"/>
      <c r="F132" s="16">
        <v>10000</v>
      </c>
      <c r="G132" s="27" t="s">
        <v>108</v>
      </c>
      <c r="H132" s="27" t="s">
        <v>78</v>
      </c>
      <c r="I132" s="28" t="s">
        <v>154</v>
      </c>
      <c r="J132" s="27" t="s">
        <v>81</v>
      </c>
      <c r="K132" s="51"/>
    </row>
    <row r="133" spans="1:11">
      <c r="A133" s="122"/>
      <c r="B133" s="21" t="s">
        <v>97</v>
      </c>
      <c r="C133" s="161">
        <f>F133:F143/1.25</f>
        <v>9600</v>
      </c>
      <c r="D133" s="11"/>
      <c r="E133" s="11"/>
      <c r="F133" s="16">
        <v>12000</v>
      </c>
      <c r="G133" s="27" t="s">
        <v>108</v>
      </c>
      <c r="H133" s="27" t="s">
        <v>78</v>
      </c>
      <c r="I133" s="28" t="s">
        <v>141</v>
      </c>
      <c r="J133" s="27" t="s">
        <v>81</v>
      </c>
    </row>
    <row r="134" spans="1:11">
      <c r="A134" s="122"/>
      <c r="B134" s="21" t="s">
        <v>98</v>
      </c>
      <c r="C134" s="161">
        <f>F134:F143/1.25</f>
        <v>16000</v>
      </c>
      <c r="D134" s="11"/>
      <c r="E134" s="11"/>
      <c r="F134" s="16">
        <v>20000</v>
      </c>
      <c r="G134" s="27" t="s">
        <v>108</v>
      </c>
      <c r="H134" s="27" t="s">
        <v>78</v>
      </c>
      <c r="I134" s="28" t="s">
        <v>141</v>
      </c>
      <c r="J134" s="27" t="s">
        <v>81</v>
      </c>
    </row>
    <row r="135" spans="1:11" ht="15" customHeight="1">
      <c r="A135" s="122"/>
      <c r="B135" s="21" t="s">
        <v>99</v>
      </c>
      <c r="C135" s="161">
        <f>F135:F143/1.25</f>
        <v>8000</v>
      </c>
      <c r="D135" s="11"/>
      <c r="E135" s="11"/>
      <c r="F135" s="16">
        <v>10000</v>
      </c>
      <c r="G135" s="27" t="s">
        <v>108</v>
      </c>
      <c r="H135" s="27" t="s">
        <v>78</v>
      </c>
      <c r="I135" s="28" t="s">
        <v>141</v>
      </c>
      <c r="J135" s="27" t="s">
        <v>81</v>
      </c>
    </row>
    <row r="136" spans="1:11">
      <c r="A136" s="122"/>
      <c r="B136" s="21" t="s">
        <v>100</v>
      </c>
      <c r="C136" s="161">
        <f>F136:F143/1.25</f>
        <v>9600</v>
      </c>
      <c r="D136" s="11"/>
      <c r="E136" s="11"/>
      <c r="F136" s="16">
        <v>12000</v>
      </c>
      <c r="G136" s="27" t="s">
        <v>108</v>
      </c>
      <c r="H136" s="27" t="s">
        <v>78</v>
      </c>
      <c r="I136" s="28" t="s">
        <v>141</v>
      </c>
      <c r="J136" s="27" t="s">
        <v>81</v>
      </c>
    </row>
    <row r="137" spans="1:11" ht="15" customHeight="1">
      <c r="A137" s="122"/>
      <c r="B137" s="123" t="s">
        <v>102</v>
      </c>
      <c r="C137" s="161">
        <f>F137:F143/1.25</f>
        <v>40000</v>
      </c>
      <c r="D137" s="11"/>
      <c r="E137" s="11"/>
      <c r="F137" s="16">
        <v>50000</v>
      </c>
      <c r="G137" s="27" t="s">
        <v>108</v>
      </c>
      <c r="H137" s="27" t="s">
        <v>77</v>
      </c>
      <c r="I137" s="28" t="s">
        <v>152</v>
      </c>
      <c r="J137" s="27" t="s">
        <v>81</v>
      </c>
    </row>
    <row r="138" spans="1:11" ht="15" customHeight="1">
      <c r="A138" s="122"/>
      <c r="B138" s="123" t="s">
        <v>101</v>
      </c>
      <c r="C138" s="154">
        <f>F138:F143/1.25</f>
        <v>6400</v>
      </c>
      <c r="D138" s="124">
        <v>7850</v>
      </c>
      <c r="E138" s="124">
        <v>7850</v>
      </c>
      <c r="F138" s="93">
        <v>8000</v>
      </c>
      <c r="G138" s="27" t="s">
        <v>108</v>
      </c>
      <c r="H138" s="125" t="s">
        <v>78</v>
      </c>
      <c r="I138" s="126" t="s">
        <v>143</v>
      </c>
      <c r="J138" s="127" t="s">
        <v>158</v>
      </c>
    </row>
    <row r="139" spans="1:11" ht="15" customHeight="1">
      <c r="A139" s="122"/>
      <c r="B139" s="21" t="s">
        <v>103</v>
      </c>
      <c r="C139" s="161">
        <f>F139:F143/1.25</f>
        <v>4800</v>
      </c>
      <c r="D139" s="11"/>
      <c r="E139" s="11"/>
      <c r="F139" s="16">
        <v>6000</v>
      </c>
      <c r="G139" s="27" t="s">
        <v>108</v>
      </c>
      <c r="H139" s="27" t="s">
        <v>78</v>
      </c>
      <c r="I139" s="28" t="s">
        <v>145</v>
      </c>
      <c r="J139" s="27" t="s">
        <v>158</v>
      </c>
    </row>
    <row r="140" spans="1:11">
      <c r="A140" s="122"/>
      <c r="B140" s="21" t="s">
        <v>105</v>
      </c>
      <c r="C140" s="161">
        <f>F140:F143/1.25</f>
        <v>20000</v>
      </c>
      <c r="D140" s="11"/>
      <c r="E140" s="11"/>
      <c r="F140" s="16">
        <v>25000</v>
      </c>
      <c r="G140" s="27" t="s">
        <v>108</v>
      </c>
      <c r="H140" s="27" t="s">
        <v>78</v>
      </c>
      <c r="I140" s="28" t="s">
        <v>152</v>
      </c>
      <c r="J140" s="27" t="s">
        <v>81</v>
      </c>
    </row>
    <row r="141" spans="1:11" ht="15" customHeight="1">
      <c r="A141" s="122"/>
      <c r="B141" s="21" t="s">
        <v>106</v>
      </c>
      <c r="C141" s="161">
        <f>F141:F143/1.25</f>
        <v>9600</v>
      </c>
      <c r="D141" s="11"/>
      <c r="E141" s="11"/>
      <c r="F141" s="16">
        <v>12000</v>
      </c>
      <c r="G141" s="27" t="s">
        <v>108</v>
      </c>
      <c r="H141" s="27" t="s">
        <v>78</v>
      </c>
      <c r="I141" s="28" t="s">
        <v>141</v>
      </c>
      <c r="J141" s="27" t="s">
        <v>81</v>
      </c>
    </row>
    <row r="142" spans="1:11" ht="15" customHeight="1">
      <c r="A142" s="122"/>
      <c r="B142" s="21" t="s">
        <v>107</v>
      </c>
      <c r="C142" s="161">
        <f>F142:F143/1.25</f>
        <v>16000</v>
      </c>
      <c r="D142" s="11"/>
      <c r="E142" s="11"/>
      <c r="F142" s="16">
        <v>20000</v>
      </c>
      <c r="G142" s="27" t="s">
        <v>108</v>
      </c>
      <c r="H142" s="27" t="s">
        <v>78</v>
      </c>
      <c r="I142" s="28" t="s">
        <v>152</v>
      </c>
      <c r="J142" s="27" t="s">
        <v>81</v>
      </c>
    </row>
    <row r="143" spans="1:11" hidden="1">
      <c r="A143" s="128"/>
      <c r="B143" s="26" t="s">
        <v>48</v>
      </c>
      <c r="C143" s="162">
        <f>SUM(C130:C142)</f>
        <v>264000</v>
      </c>
      <c r="D143" s="58"/>
      <c r="E143" s="58"/>
      <c r="F143" s="118">
        <f>SUM(F130:F142)</f>
        <v>330000</v>
      </c>
      <c r="G143" s="103"/>
      <c r="H143" s="129"/>
      <c r="I143" s="130"/>
      <c r="J143" s="27"/>
    </row>
    <row r="144" spans="1:11">
      <c r="A144" s="131">
        <v>3233</v>
      </c>
      <c r="B144" s="132" t="s">
        <v>177</v>
      </c>
      <c r="C144" s="161">
        <f>F144/1.25</f>
        <v>20000</v>
      </c>
      <c r="D144" s="9"/>
      <c r="E144" s="9"/>
      <c r="F144" s="16">
        <v>25000</v>
      </c>
      <c r="G144" s="103" t="s">
        <v>108</v>
      </c>
      <c r="H144" s="129" t="s">
        <v>78</v>
      </c>
      <c r="I144" s="130" t="s">
        <v>178</v>
      </c>
      <c r="J144" s="27" t="s">
        <v>81</v>
      </c>
    </row>
    <row r="145" spans="1:10" ht="15" customHeight="1">
      <c r="A145" s="6">
        <v>3234</v>
      </c>
      <c r="B145" s="66" t="s">
        <v>49</v>
      </c>
      <c r="C145" s="161"/>
      <c r="D145" s="9"/>
      <c r="E145" s="9"/>
      <c r="F145" s="11"/>
      <c r="G145" s="26"/>
      <c r="H145" s="26"/>
      <c r="I145" s="26"/>
      <c r="J145" s="26"/>
    </row>
    <row r="146" spans="1:10" ht="15" customHeight="1">
      <c r="A146" s="116"/>
      <c r="B146" s="66" t="s">
        <v>36</v>
      </c>
      <c r="C146" s="161">
        <f t="shared" ref="C146:C153" si="9">F146/1.25</f>
        <v>240000</v>
      </c>
      <c r="D146" s="9">
        <v>336750</v>
      </c>
      <c r="E146" s="9">
        <v>0</v>
      </c>
      <c r="F146" s="11">
        <v>300000</v>
      </c>
      <c r="G146" s="26" t="s">
        <v>73</v>
      </c>
      <c r="H146" s="26" t="s">
        <v>83</v>
      </c>
      <c r="I146" s="130" t="s">
        <v>91</v>
      </c>
      <c r="J146" s="26" t="s">
        <v>81</v>
      </c>
    </row>
    <row r="147" spans="1:10" ht="15" customHeight="1">
      <c r="A147" s="116"/>
      <c r="B147" s="66" t="s">
        <v>37</v>
      </c>
      <c r="C147" s="161">
        <f t="shared" si="9"/>
        <v>135200</v>
      </c>
      <c r="D147" s="9">
        <v>95750</v>
      </c>
      <c r="E147" s="9">
        <v>0</v>
      </c>
      <c r="F147" s="11">
        <v>169000</v>
      </c>
      <c r="G147" s="27" t="s">
        <v>73</v>
      </c>
      <c r="H147" s="26" t="s">
        <v>83</v>
      </c>
      <c r="I147" s="130" t="s">
        <v>91</v>
      </c>
      <c r="J147" s="26" t="s">
        <v>81</v>
      </c>
    </row>
    <row r="148" spans="1:10" ht="15" customHeight="1">
      <c r="A148" s="116"/>
      <c r="B148" s="66" t="s">
        <v>38</v>
      </c>
      <c r="C148" s="161">
        <f t="shared" si="9"/>
        <v>3200</v>
      </c>
      <c r="D148" s="9">
        <v>4000</v>
      </c>
      <c r="E148" s="9">
        <v>0</v>
      </c>
      <c r="F148" s="11">
        <f>SUM(D148:E148)</f>
        <v>4000</v>
      </c>
      <c r="G148" s="27" t="s">
        <v>70</v>
      </c>
      <c r="H148" s="27" t="s">
        <v>78</v>
      </c>
      <c r="I148" s="27" t="s">
        <v>152</v>
      </c>
      <c r="J148" s="27" t="s">
        <v>81</v>
      </c>
    </row>
    <row r="149" spans="1:10" ht="15" customHeight="1">
      <c r="A149" s="116"/>
      <c r="B149" s="66" t="s">
        <v>39</v>
      </c>
      <c r="C149" s="161">
        <f t="shared" si="9"/>
        <v>1600</v>
      </c>
      <c r="D149" s="9">
        <v>1500</v>
      </c>
      <c r="E149" s="9">
        <v>0</v>
      </c>
      <c r="F149" s="11">
        <v>2000</v>
      </c>
      <c r="G149" s="27" t="s">
        <v>70</v>
      </c>
      <c r="H149" s="27" t="s">
        <v>78</v>
      </c>
      <c r="I149" s="27" t="s">
        <v>141</v>
      </c>
      <c r="J149" s="27" t="s">
        <v>158</v>
      </c>
    </row>
    <row r="150" spans="1:10" ht="15" customHeight="1">
      <c r="A150" s="6"/>
      <c r="B150" s="66" t="s">
        <v>40</v>
      </c>
      <c r="C150" s="161">
        <f t="shared" si="9"/>
        <v>16000</v>
      </c>
      <c r="D150" s="9">
        <v>40000</v>
      </c>
      <c r="E150" s="9">
        <v>0</v>
      </c>
      <c r="F150" s="11">
        <v>20000</v>
      </c>
      <c r="G150" s="27" t="s">
        <v>70</v>
      </c>
      <c r="H150" s="27" t="s">
        <v>78</v>
      </c>
      <c r="I150" s="27" t="s">
        <v>152</v>
      </c>
      <c r="J150" s="27" t="s">
        <v>81</v>
      </c>
    </row>
    <row r="151" spans="1:10" ht="15" customHeight="1">
      <c r="A151" s="6"/>
      <c r="B151" s="66" t="s">
        <v>42</v>
      </c>
      <c r="C151" s="161">
        <f t="shared" si="9"/>
        <v>62400</v>
      </c>
      <c r="D151" s="9">
        <v>75000</v>
      </c>
      <c r="E151" s="9">
        <v>0</v>
      </c>
      <c r="F151" s="9">
        <v>78000</v>
      </c>
      <c r="G151" s="27" t="s">
        <v>70</v>
      </c>
      <c r="H151" s="27" t="s">
        <v>77</v>
      </c>
      <c r="I151" s="27" t="s">
        <v>152</v>
      </c>
      <c r="J151" s="27" t="s">
        <v>80</v>
      </c>
    </row>
    <row r="152" spans="1:10" ht="15" customHeight="1">
      <c r="A152" s="6"/>
      <c r="B152" s="66" t="s">
        <v>43</v>
      </c>
      <c r="C152" s="161">
        <f t="shared" si="9"/>
        <v>136000</v>
      </c>
      <c r="D152" s="9">
        <v>190000</v>
      </c>
      <c r="E152" s="9">
        <v>0</v>
      </c>
      <c r="F152" s="9">
        <v>170000</v>
      </c>
      <c r="G152" s="27" t="s">
        <v>74</v>
      </c>
      <c r="H152" s="27" t="s">
        <v>77</v>
      </c>
      <c r="I152" s="27" t="s">
        <v>156</v>
      </c>
      <c r="J152" s="27" t="s">
        <v>80</v>
      </c>
    </row>
    <row r="153" spans="1:10" ht="15" customHeight="1">
      <c r="A153" s="6"/>
      <c r="B153" s="66" t="s">
        <v>63</v>
      </c>
      <c r="C153" s="164">
        <f t="shared" si="9"/>
        <v>5600</v>
      </c>
      <c r="D153" s="9">
        <v>7000</v>
      </c>
      <c r="E153" s="9">
        <v>0</v>
      </c>
      <c r="F153" s="11">
        <f>SUM(D153:E153)</f>
        <v>7000</v>
      </c>
      <c r="G153" s="27" t="s">
        <v>70</v>
      </c>
      <c r="H153" s="27" t="s">
        <v>78</v>
      </c>
      <c r="I153" s="27" t="s">
        <v>152</v>
      </c>
      <c r="J153" s="27" t="s">
        <v>81</v>
      </c>
    </row>
    <row r="154" spans="1:10" ht="15" customHeight="1">
      <c r="A154" s="6"/>
      <c r="B154" s="66" t="s">
        <v>157</v>
      </c>
      <c r="C154" s="164">
        <f>F154/1.25</f>
        <v>40000</v>
      </c>
      <c r="D154" s="9"/>
      <c r="E154" s="9"/>
      <c r="F154" s="11">
        <v>50000</v>
      </c>
      <c r="G154" s="27" t="s">
        <v>70</v>
      </c>
      <c r="H154" s="27" t="s">
        <v>77</v>
      </c>
      <c r="I154" s="27" t="s">
        <v>152</v>
      </c>
      <c r="J154" s="27" t="s">
        <v>81</v>
      </c>
    </row>
    <row r="155" spans="1:10" ht="15" hidden="1" customHeight="1">
      <c r="A155" s="62"/>
      <c r="B155" s="63" t="s">
        <v>168</v>
      </c>
      <c r="C155" s="165">
        <f>SUM(C146:C154)</f>
        <v>640000</v>
      </c>
      <c r="D155" s="58"/>
      <c r="E155" s="58"/>
      <c r="F155" s="58">
        <f>SUM(F146:F154)</f>
        <v>800000</v>
      </c>
      <c r="G155" s="64"/>
      <c r="H155" s="64"/>
      <c r="I155" s="64"/>
      <c r="J155" s="64"/>
    </row>
    <row r="156" spans="1:10" ht="15" customHeight="1">
      <c r="A156" s="6">
        <v>3225</v>
      </c>
      <c r="B156" s="66" t="s">
        <v>163</v>
      </c>
      <c r="C156" s="164">
        <f>F156/1.25</f>
        <v>64000</v>
      </c>
      <c r="D156" s="9"/>
      <c r="E156" s="9"/>
      <c r="F156" s="9">
        <v>80000</v>
      </c>
      <c r="G156" s="27" t="s">
        <v>70</v>
      </c>
      <c r="H156" s="27" t="s">
        <v>78</v>
      </c>
      <c r="I156" s="27" t="s">
        <v>152</v>
      </c>
      <c r="J156" s="27" t="s">
        <v>81</v>
      </c>
    </row>
    <row r="157" spans="1:10">
      <c r="A157" s="6">
        <v>3235</v>
      </c>
      <c r="B157" s="66" t="s">
        <v>60</v>
      </c>
      <c r="C157" s="164">
        <f>F157/1.25</f>
        <v>48000</v>
      </c>
      <c r="D157" s="9"/>
      <c r="E157" s="9"/>
      <c r="F157" s="9">
        <v>60000</v>
      </c>
      <c r="G157" s="27" t="s">
        <v>70</v>
      </c>
      <c r="H157" s="27" t="s">
        <v>78</v>
      </c>
      <c r="I157" s="96" t="s">
        <v>227</v>
      </c>
      <c r="J157" s="27" t="s">
        <v>81</v>
      </c>
    </row>
    <row r="158" spans="1:10" ht="23.25">
      <c r="A158" s="6">
        <v>3237</v>
      </c>
      <c r="B158" s="66" t="s">
        <v>258</v>
      </c>
      <c r="C158" s="164">
        <f>F158/1.25</f>
        <v>1280000</v>
      </c>
      <c r="D158" s="9">
        <v>90600</v>
      </c>
      <c r="E158" s="9">
        <v>0</v>
      </c>
      <c r="F158" s="9">
        <v>1600000</v>
      </c>
      <c r="G158" s="27" t="s">
        <v>70</v>
      </c>
      <c r="H158" s="103" t="s">
        <v>84</v>
      </c>
      <c r="I158" s="27" t="s">
        <v>152</v>
      </c>
      <c r="J158" s="27" t="s">
        <v>81</v>
      </c>
    </row>
    <row r="159" spans="1:10" ht="15" customHeight="1">
      <c r="A159" s="7">
        <v>3238</v>
      </c>
      <c r="B159" s="66" t="s">
        <v>41</v>
      </c>
      <c r="C159" s="161"/>
      <c r="D159" s="11"/>
      <c r="E159" s="11"/>
      <c r="F159" s="11"/>
      <c r="G159" s="27"/>
      <c r="H159" s="26"/>
      <c r="I159" s="26"/>
      <c r="J159" s="26"/>
    </row>
    <row r="160" spans="1:10">
      <c r="A160" s="116"/>
      <c r="B160" s="66" t="s">
        <v>226</v>
      </c>
      <c r="C160" s="161">
        <f>F160/1.25</f>
        <v>440000</v>
      </c>
      <c r="D160" s="9">
        <v>420000</v>
      </c>
      <c r="E160" s="9">
        <v>0</v>
      </c>
      <c r="F160" s="9">
        <v>550000</v>
      </c>
      <c r="G160" s="27" t="s">
        <v>75</v>
      </c>
      <c r="H160" s="27" t="s">
        <v>77</v>
      </c>
      <c r="I160" s="27" t="s">
        <v>152</v>
      </c>
      <c r="J160" s="27" t="s">
        <v>80</v>
      </c>
    </row>
    <row r="161" spans="1:10">
      <c r="A161" s="6">
        <v>3239</v>
      </c>
      <c r="B161" s="66" t="s">
        <v>93</v>
      </c>
      <c r="C161" s="161">
        <f t="shared" ref="C161:C162" si="10">F161:F162/1.25</f>
        <v>124000</v>
      </c>
      <c r="D161" s="9"/>
      <c r="E161" s="9"/>
      <c r="F161" s="71">
        <v>155000</v>
      </c>
      <c r="G161" s="27" t="s">
        <v>75</v>
      </c>
      <c r="H161" s="27" t="s">
        <v>78</v>
      </c>
      <c r="I161" s="27" t="s">
        <v>152</v>
      </c>
      <c r="J161" s="27" t="s">
        <v>81</v>
      </c>
    </row>
    <row r="162" spans="1:10" ht="23.25">
      <c r="A162" s="7">
        <v>3292</v>
      </c>
      <c r="B162" s="66" t="s">
        <v>50</v>
      </c>
      <c r="C162" s="161">
        <f t="shared" si="10"/>
        <v>188080</v>
      </c>
      <c r="D162" s="9">
        <v>300000</v>
      </c>
      <c r="E162" s="9"/>
      <c r="F162" s="153">
        <v>235100</v>
      </c>
      <c r="G162" s="27" t="s">
        <v>76</v>
      </c>
      <c r="H162" s="103" t="s">
        <v>165</v>
      </c>
      <c r="I162" s="103" t="s">
        <v>152</v>
      </c>
      <c r="J162" s="103" t="s">
        <v>80</v>
      </c>
    </row>
    <row r="163" spans="1:10" ht="15" customHeight="1">
      <c r="A163" s="6">
        <v>4221</v>
      </c>
      <c r="B163" s="66" t="s">
        <v>88</v>
      </c>
      <c r="C163" s="161"/>
      <c r="D163" s="9"/>
      <c r="E163" s="9"/>
      <c r="F163" s="9"/>
      <c r="G163" s="26"/>
      <c r="H163" s="26"/>
      <c r="I163" s="26"/>
      <c r="J163" s="26"/>
    </row>
    <row r="164" spans="1:10" ht="22.5">
      <c r="A164" s="6"/>
      <c r="B164" s="148" t="s">
        <v>297</v>
      </c>
      <c r="C164" s="161">
        <f t="shared" ref="C164" si="11">F164:F193/1.25</f>
        <v>2800</v>
      </c>
      <c r="D164" s="9"/>
      <c r="E164" s="9"/>
      <c r="F164" s="156">
        <v>3500</v>
      </c>
      <c r="G164" s="26" t="s">
        <v>108</v>
      </c>
      <c r="H164" s="26" t="s">
        <v>78</v>
      </c>
      <c r="I164" s="26" t="s">
        <v>262</v>
      </c>
      <c r="J164" s="26" t="s">
        <v>142</v>
      </c>
    </row>
    <row r="165" spans="1:10" ht="15" customHeight="1">
      <c r="A165" s="6"/>
      <c r="B165" s="148" t="s">
        <v>182</v>
      </c>
      <c r="C165" s="161">
        <f>F165:F193/1.25</f>
        <v>880</v>
      </c>
      <c r="D165" s="9"/>
      <c r="E165" s="9"/>
      <c r="F165" s="156">
        <v>1100</v>
      </c>
      <c r="G165" s="26" t="s">
        <v>108</v>
      </c>
      <c r="H165" s="26" t="s">
        <v>78</v>
      </c>
      <c r="I165" s="26" t="s">
        <v>262</v>
      </c>
      <c r="J165" s="26" t="s">
        <v>142</v>
      </c>
    </row>
    <row r="166" spans="1:10" ht="15" customHeight="1">
      <c r="A166" s="6"/>
      <c r="B166" s="148" t="s">
        <v>298</v>
      </c>
      <c r="C166" s="161">
        <f>F166:F193/1.25</f>
        <v>1440</v>
      </c>
      <c r="D166" s="9"/>
      <c r="E166" s="9"/>
      <c r="F166" s="156">
        <v>1800</v>
      </c>
      <c r="G166" s="26" t="s">
        <v>108</v>
      </c>
      <c r="H166" s="26" t="s">
        <v>78</v>
      </c>
      <c r="I166" s="26" t="s">
        <v>262</v>
      </c>
      <c r="J166" s="26" t="s">
        <v>142</v>
      </c>
    </row>
    <row r="167" spans="1:10" ht="15" customHeight="1">
      <c r="A167" s="6"/>
      <c r="B167" s="148" t="s">
        <v>299</v>
      </c>
      <c r="C167" s="161">
        <f>F167:F193/1.25</f>
        <v>1600</v>
      </c>
      <c r="D167" s="9"/>
      <c r="E167" s="9"/>
      <c r="F167" s="156">
        <v>2000</v>
      </c>
      <c r="G167" s="26" t="s">
        <v>108</v>
      </c>
      <c r="H167" s="26" t="s">
        <v>78</v>
      </c>
      <c r="I167" s="26" t="s">
        <v>262</v>
      </c>
      <c r="J167" s="26" t="s">
        <v>142</v>
      </c>
    </row>
    <row r="168" spans="1:10" ht="15" customHeight="1">
      <c r="A168" s="6"/>
      <c r="B168" s="148" t="s">
        <v>183</v>
      </c>
      <c r="C168" s="161">
        <f>F168:F193/1.25</f>
        <v>1200</v>
      </c>
      <c r="D168" s="9"/>
      <c r="E168" s="9"/>
      <c r="F168" s="156">
        <v>1500</v>
      </c>
      <c r="G168" s="26" t="s">
        <v>108</v>
      </c>
      <c r="H168" s="26" t="s">
        <v>78</v>
      </c>
      <c r="I168" s="26" t="s">
        <v>262</v>
      </c>
      <c r="J168" s="26" t="s">
        <v>142</v>
      </c>
    </row>
    <row r="169" spans="1:10" ht="15" customHeight="1">
      <c r="A169" s="6"/>
      <c r="B169" s="148" t="s">
        <v>184</v>
      </c>
      <c r="C169" s="161">
        <f>F169:F193/1.25</f>
        <v>1600</v>
      </c>
      <c r="D169" s="9"/>
      <c r="E169" s="9"/>
      <c r="F169" s="156">
        <v>2000</v>
      </c>
      <c r="G169" s="26" t="s">
        <v>108</v>
      </c>
      <c r="H169" s="26" t="s">
        <v>78</v>
      </c>
      <c r="I169" s="26" t="s">
        <v>262</v>
      </c>
      <c r="J169" s="26" t="s">
        <v>142</v>
      </c>
    </row>
    <row r="170" spans="1:10" ht="15" customHeight="1">
      <c r="A170" s="6"/>
      <c r="B170" s="149" t="s">
        <v>185</v>
      </c>
      <c r="C170" s="161">
        <f>F170:F193/1.25</f>
        <v>4000</v>
      </c>
      <c r="D170" s="9"/>
      <c r="E170" s="9"/>
      <c r="F170" s="156">
        <v>5000</v>
      </c>
      <c r="G170" s="26" t="s">
        <v>108</v>
      </c>
      <c r="H170" s="26" t="s">
        <v>78</v>
      </c>
      <c r="I170" s="26" t="s">
        <v>262</v>
      </c>
      <c r="J170" s="26" t="s">
        <v>142</v>
      </c>
    </row>
    <row r="171" spans="1:10" ht="15" customHeight="1">
      <c r="A171" s="6"/>
      <c r="B171" s="148" t="s">
        <v>186</v>
      </c>
      <c r="C171" s="161">
        <f>F171:F193/1.25</f>
        <v>4800</v>
      </c>
      <c r="D171" s="9"/>
      <c r="E171" s="9"/>
      <c r="F171" s="156">
        <v>6000</v>
      </c>
      <c r="G171" s="26" t="s">
        <v>108</v>
      </c>
      <c r="H171" s="26" t="s">
        <v>78</v>
      </c>
      <c r="I171" s="26" t="s">
        <v>262</v>
      </c>
      <c r="J171" s="26" t="s">
        <v>142</v>
      </c>
    </row>
    <row r="172" spans="1:10" ht="15" customHeight="1">
      <c r="A172" s="6"/>
      <c r="B172" s="148" t="s">
        <v>187</v>
      </c>
      <c r="C172" s="161">
        <f>F172:F193/1.25</f>
        <v>3600</v>
      </c>
      <c r="D172" s="9"/>
      <c r="E172" s="9"/>
      <c r="F172" s="156">
        <v>4500</v>
      </c>
      <c r="G172" s="26" t="s">
        <v>108</v>
      </c>
      <c r="H172" s="26" t="s">
        <v>78</v>
      </c>
      <c r="I172" s="26" t="s">
        <v>262</v>
      </c>
      <c r="J172" s="26" t="s">
        <v>142</v>
      </c>
    </row>
    <row r="173" spans="1:10" ht="15" customHeight="1">
      <c r="A173" s="6"/>
      <c r="B173" s="148" t="s">
        <v>188</v>
      </c>
      <c r="C173" s="161">
        <f>F173:F193/1.25</f>
        <v>1600</v>
      </c>
      <c r="D173" s="9"/>
      <c r="E173" s="9"/>
      <c r="F173" s="156">
        <v>2000</v>
      </c>
      <c r="G173" s="26" t="s">
        <v>108</v>
      </c>
      <c r="H173" s="26" t="s">
        <v>78</v>
      </c>
      <c r="I173" s="26" t="s">
        <v>262</v>
      </c>
      <c r="J173" s="26" t="s">
        <v>142</v>
      </c>
    </row>
    <row r="174" spans="1:10" ht="15" customHeight="1">
      <c r="A174" s="6"/>
      <c r="B174" s="148" t="s">
        <v>189</v>
      </c>
      <c r="C174" s="161">
        <f>F174:F193/1.25</f>
        <v>960</v>
      </c>
      <c r="D174" s="9"/>
      <c r="E174" s="9"/>
      <c r="F174" s="156">
        <v>1200</v>
      </c>
      <c r="G174" s="26" t="s">
        <v>108</v>
      </c>
      <c r="H174" s="26" t="s">
        <v>78</v>
      </c>
      <c r="I174" s="26" t="s">
        <v>262</v>
      </c>
      <c r="J174" s="26" t="s">
        <v>142</v>
      </c>
    </row>
    <row r="175" spans="1:10" ht="15" customHeight="1">
      <c r="A175" s="6"/>
      <c r="B175" s="148" t="s">
        <v>190</v>
      </c>
      <c r="C175" s="161">
        <f>F175:F193/1.25</f>
        <v>480</v>
      </c>
      <c r="D175" s="9"/>
      <c r="E175" s="9"/>
      <c r="F175" s="156">
        <v>600</v>
      </c>
      <c r="G175" s="26" t="s">
        <v>108</v>
      </c>
      <c r="H175" s="26" t="s">
        <v>78</v>
      </c>
      <c r="I175" s="26" t="s">
        <v>262</v>
      </c>
      <c r="J175" s="26" t="s">
        <v>142</v>
      </c>
    </row>
    <row r="176" spans="1:10" ht="15" customHeight="1">
      <c r="A176" s="6"/>
      <c r="B176" s="148" t="s">
        <v>191</v>
      </c>
      <c r="C176" s="161">
        <f>F176:F193/1.25</f>
        <v>800</v>
      </c>
      <c r="D176" s="9"/>
      <c r="E176" s="9"/>
      <c r="F176" s="156">
        <v>1000</v>
      </c>
      <c r="G176" s="26" t="s">
        <v>108</v>
      </c>
      <c r="H176" s="26" t="s">
        <v>78</v>
      </c>
      <c r="I176" s="26" t="s">
        <v>262</v>
      </c>
      <c r="J176" s="26" t="s">
        <v>142</v>
      </c>
    </row>
    <row r="177" spans="1:10" ht="15" customHeight="1">
      <c r="A177" s="6"/>
      <c r="B177" s="148" t="s">
        <v>192</v>
      </c>
      <c r="C177" s="161">
        <f>F177:F193/1.25</f>
        <v>1600</v>
      </c>
      <c r="D177" s="9"/>
      <c r="E177" s="9"/>
      <c r="F177" s="156">
        <v>2000</v>
      </c>
      <c r="G177" s="26" t="s">
        <v>108</v>
      </c>
      <c r="H177" s="26" t="s">
        <v>78</v>
      </c>
      <c r="I177" s="26" t="s">
        <v>262</v>
      </c>
      <c r="J177" s="26" t="s">
        <v>142</v>
      </c>
    </row>
    <row r="178" spans="1:10" ht="15" customHeight="1">
      <c r="A178" s="6"/>
      <c r="B178" s="148" t="s">
        <v>193</v>
      </c>
      <c r="C178" s="161">
        <f>F178:F193/1.25</f>
        <v>1600</v>
      </c>
      <c r="D178" s="9"/>
      <c r="E178" s="9"/>
      <c r="F178" s="156">
        <v>2000</v>
      </c>
      <c r="G178" s="26" t="s">
        <v>108</v>
      </c>
      <c r="H178" s="26" t="s">
        <v>78</v>
      </c>
      <c r="I178" s="26" t="s">
        <v>262</v>
      </c>
      <c r="J178" s="26" t="s">
        <v>142</v>
      </c>
    </row>
    <row r="179" spans="1:10" ht="15" customHeight="1">
      <c r="A179" s="6"/>
      <c r="B179" s="148" t="s">
        <v>194</v>
      </c>
      <c r="C179" s="161">
        <f>F179:F193/1.25</f>
        <v>2400</v>
      </c>
      <c r="D179" s="9"/>
      <c r="E179" s="9"/>
      <c r="F179" s="156">
        <v>3000</v>
      </c>
      <c r="G179" s="26" t="s">
        <v>108</v>
      </c>
      <c r="H179" s="26" t="s">
        <v>78</v>
      </c>
      <c r="I179" s="26" t="s">
        <v>262</v>
      </c>
      <c r="J179" s="26" t="s">
        <v>142</v>
      </c>
    </row>
    <row r="180" spans="1:10" ht="15" customHeight="1">
      <c r="A180" s="6"/>
      <c r="B180" s="148" t="s">
        <v>195</v>
      </c>
      <c r="C180" s="161">
        <f>F180:F193/1.25</f>
        <v>4800</v>
      </c>
      <c r="D180" s="9"/>
      <c r="E180" s="9"/>
      <c r="F180" s="156">
        <v>6000</v>
      </c>
      <c r="G180" s="26" t="s">
        <v>108</v>
      </c>
      <c r="H180" s="26" t="s">
        <v>78</v>
      </c>
      <c r="I180" s="26" t="s">
        <v>262</v>
      </c>
      <c r="J180" s="26" t="s">
        <v>142</v>
      </c>
    </row>
    <row r="181" spans="1:10" ht="15" customHeight="1">
      <c r="A181" s="6"/>
      <c r="B181" s="148" t="s">
        <v>196</v>
      </c>
      <c r="C181" s="161">
        <f>F181:F193/1.25</f>
        <v>2400</v>
      </c>
      <c r="D181" s="9"/>
      <c r="E181" s="9"/>
      <c r="F181" s="156">
        <v>3000</v>
      </c>
      <c r="G181" s="26" t="s">
        <v>108</v>
      </c>
      <c r="H181" s="26" t="s">
        <v>78</v>
      </c>
      <c r="I181" s="26" t="s">
        <v>262</v>
      </c>
      <c r="J181" s="26" t="s">
        <v>142</v>
      </c>
    </row>
    <row r="182" spans="1:10" ht="15" customHeight="1">
      <c r="A182" s="6"/>
      <c r="B182" s="148" t="s">
        <v>197</v>
      </c>
      <c r="C182" s="161">
        <f>F182:F193/1.25</f>
        <v>1200</v>
      </c>
      <c r="D182" s="9"/>
      <c r="E182" s="9"/>
      <c r="F182" s="156">
        <v>1500</v>
      </c>
      <c r="G182" s="26" t="s">
        <v>108</v>
      </c>
      <c r="H182" s="26" t="s">
        <v>78</v>
      </c>
      <c r="I182" s="26" t="s">
        <v>262</v>
      </c>
      <c r="J182" s="26" t="s">
        <v>142</v>
      </c>
    </row>
    <row r="183" spans="1:10" ht="15" customHeight="1">
      <c r="A183" s="6"/>
      <c r="B183" s="148" t="s">
        <v>198</v>
      </c>
      <c r="C183" s="161">
        <f>F183:F193/1.25</f>
        <v>4000</v>
      </c>
      <c r="D183" s="9"/>
      <c r="E183" s="9"/>
      <c r="F183" s="156">
        <v>5000</v>
      </c>
      <c r="G183" s="26" t="s">
        <v>108</v>
      </c>
      <c r="H183" s="26" t="s">
        <v>78</v>
      </c>
      <c r="I183" s="26" t="s">
        <v>262</v>
      </c>
      <c r="J183" s="26" t="s">
        <v>142</v>
      </c>
    </row>
    <row r="184" spans="1:10" ht="15" customHeight="1">
      <c r="A184" s="6"/>
      <c r="B184" s="148" t="s">
        <v>300</v>
      </c>
      <c r="C184" s="161">
        <f>F184:F193/1.25</f>
        <v>880</v>
      </c>
      <c r="D184" s="9"/>
      <c r="E184" s="9"/>
      <c r="F184" s="156">
        <v>1100</v>
      </c>
      <c r="G184" s="26" t="s">
        <v>108</v>
      </c>
      <c r="H184" s="26" t="s">
        <v>78</v>
      </c>
      <c r="I184" s="26" t="s">
        <v>262</v>
      </c>
      <c r="J184" s="26" t="s">
        <v>142</v>
      </c>
    </row>
    <row r="185" spans="1:10" ht="15" customHeight="1">
      <c r="A185" s="6"/>
      <c r="B185" s="148" t="s">
        <v>301</v>
      </c>
      <c r="C185" s="161">
        <f>F185:F193/1.25</f>
        <v>398.4</v>
      </c>
      <c r="D185" s="9"/>
      <c r="E185" s="9"/>
      <c r="F185" s="156">
        <v>498</v>
      </c>
      <c r="G185" s="26" t="s">
        <v>108</v>
      </c>
      <c r="H185" s="26" t="s">
        <v>78</v>
      </c>
      <c r="I185" s="26" t="s">
        <v>262</v>
      </c>
      <c r="J185" s="26" t="s">
        <v>142</v>
      </c>
    </row>
    <row r="186" spans="1:10" ht="15" customHeight="1">
      <c r="A186" s="6"/>
      <c r="B186" s="148" t="s">
        <v>302</v>
      </c>
      <c r="C186" s="161">
        <f>F186:F193/1.25</f>
        <v>309.60000000000002</v>
      </c>
      <c r="D186" s="9"/>
      <c r="E186" s="9"/>
      <c r="F186" s="156">
        <v>387</v>
      </c>
      <c r="G186" s="26" t="s">
        <v>108</v>
      </c>
      <c r="H186" s="26" t="s">
        <v>78</v>
      </c>
      <c r="I186" s="26" t="s">
        <v>262</v>
      </c>
      <c r="J186" s="26" t="s">
        <v>142</v>
      </c>
    </row>
    <row r="187" spans="1:10" ht="15" customHeight="1">
      <c r="A187" s="6"/>
      <c r="B187" s="148" t="s">
        <v>302</v>
      </c>
      <c r="C187" s="161">
        <f>F187:F193/1.25</f>
        <v>199.2</v>
      </c>
      <c r="D187" s="9"/>
      <c r="E187" s="9"/>
      <c r="F187" s="156">
        <v>249</v>
      </c>
      <c r="G187" s="26" t="s">
        <v>108</v>
      </c>
      <c r="H187" s="26" t="s">
        <v>78</v>
      </c>
      <c r="I187" s="26" t="s">
        <v>262</v>
      </c>
      <c r="J187" s="26" t="s">
        <v>142</v>
      </c>
    </row>
    <row r="188" spans="1:10" ht="15" customHeight="1">
      <c r="A188" s="6"/>
      <c r="B188" s="148" t="s">
        <v>303</v>
      </c>
      <c r="C188" s="161">
        <f>F188:F193/1.25</f>
        <v>1600</v>
      </c>
      <c r="D188" s="9"/>
      <c r="E188" s="9"/>
      <c r="F188" s="156">
        <v>2000</v>
      </c>
      <c r="G188" s="26" t="s">
        <v>108</v>
      </c>
      <c r="H188" s="26" t="s">
        <v>78</v>
      </c>
      <c r="I188" s="26" t="s">
        <v>262</v>
      </c>
      <c r="J188" s="26" t="s">
        <v>142</v>
      </c>
    </row>
    <row r="189" spans="1:10" ht="15" customHeight="1">
      <c r="A189" s="6"/>
      <c r="B189" s="148" t="s">
        <v>304</v>
      </c>
      <c r="C189" s="161">
        <f>F189:F193/1.25</f>
        <v>960</v>
      </c>
      <c r="D189" s="9"/>
      <c r="E189" s="9"/>
      <c r="F189" s="156">
        <v>1200</v>
      </c>
      <c r="G189" s="26" t="s">
        <v>108</v>
      </c>
      <c r="H189" s="26" t="s">
        <v>78</v>
      </c>
      <c r="I189" s="26" t="s">
        <v>262</v>
      </c>
      <c r="J189" s="26" t="s">
        <v>142</v>
      </c>
    </row>
    <row r="190" spans="1:10" ht="15" customHeight="1">
      <c r="A190" s="6"/>
      <c r="B190" s="150" t="s">
        <v>305</v>
      </c>
      <c r="C190" s="161">
        <f>F190:F193/1.25</f>
        <v>4000</v>
      </c>
      <c r="D190" s="9"/>
      <c r="E190" s="9"/>
      <c r="F190" s="157">
        <v>5000</v>
      </c>
      <c r="G190" s="26" t="s">
        <v>108</v>
      </c>
      <c r="H190" s="26" t="s">
        <v>78</v>
      </c>
      <c r="I190" s="26" t="s">
        <v>142</v>
      </c>
      <c r="J190" s="26" t="s">
        <v>142</v>
      </c>
    </row>
    <row r="191" spans="1:10" ht="15" customHeight="1">
      <c r="A191" s="6"/>
      <c r="B191" s="150" t="s">
        <v>222</v>
      </c>
      <c r="C191" s="161">
        <f>F191:F193/1.25</f>
        <v>20000</v>
      </c>
      <c r="D191" s="9"/>
      <c r="E191" s="9"/>
      <c r="F191" s="157">
        <v>25000</v>
      </c>
      <c r="G191" s="26" t="s">
        <v>108</v>
      </c>
      <c r="H191" s="26" t="s">
        <v>78</v>
      </c>
      <c r="I191" s="26" t="s">
        <v>142</v>
      </c>
      <c r="J191" s="26" t="s">
        <v>142</v>
      </c>
    </row>
    <row r="192" spans="1:10" ht="15" customHeight="1">
      <c r="A192" s="6"/>
      <c r="B192" s="150" t="s">
        <v>223</v>
      </c>
      <c r="C192" s="161">
        <f>F192:F193/1.25</f>
        <v>3600</v>
      </c>
      <c r="D192" s="9"/>
      <c r="E192" s="9"/>
      <c r="F192" s="157">
        <v>4500</v>
      </c>
      <c r="G192" s="26" t="s">
        <v>108</v>
      </c>
      <c r="H192" s="26" t="s">
        <v>78</v>
      </c>
      <c r="I192" s="26" t="s">
        <v>142</v>
      </c>
      <c r="J192" s="26" t="s">
        <v>142</v>
      </c>
    </row>
    <row r="193" spans="1:10" ht="15" customHeight="1">
      <c r="A193" s="6"/>
      <c r="B193" s="150" t="s">
        <v>224</v>
      </c>
      <c r="C193" s="161">
        <f>F193:F193/1.25</f>
        <v>2400</v>
      </c>
      <c r="D193" s="9"/>
      <c r="E193" s="9"/>
      <c r="F193" s="157">
        <v>3000</v>
      </c>
      <c r="G193" s="26" t="s">
        <v>108</v>
      </c>
      <c r="H193" s="26" t="s">
        <v>78</v>
      </c>
      <c r="I193" s="26" t="s">
        <v>142</v>
      </c>
      <c r="J193" s="26" t="s">
        <v>142</v>
      </c>
    </row>
    <row r="194" spans="1:10" hidden="1">
      <c r="A194" s="6"/>
      <c r="B194" s="123"/>
      <c r="C194" s="5"/>
      <c r="D194" s="9"/>
      <c r="E194" s="9"/>
      <c r="F194" s="153"/>
      <c r="G194" s="8"/>
      <c r="H194" s="8"/>
      <c r="I194" s="8"/>
      <c r="J194" s="8"/>
    </row>
    <row r="195" spans="1:10" hidden="1">
      <c r="A195" s="6"/>
      <c r="B195" s="123"/>
      <c r="C195" s="5"/>
      <c r="D195" s="9"/>
      <c r="E195" s="9"/>
      <c r="F195" s="153"/>
      <c r="G195" s="8"/>
      <c r="H195" s="8"/>
      <c r="I195" s="8"/>
      <c r="J195" s="8"/>
    </row>
    <row r="196" spans="1:10" hidden="1">
      <c r="A196" s="6"/>
      <c r="B196" s="123"/>
      <c r="C196" s="5"/>
      <c r="D196" s="9"/>
      <c r="E196" s="9"/>
      <c r="F196" s="153"/>
      <c r="G196" s="8"/>
      <c r="H196" s="8"/>
      <c r="I196" s="8"/>
      <c r="J196" s="8"/>
    </row>
    <row r="197" spans="1:10" hidden="1">
      <c r="A197" s="6"/>
      <c r="B197" s="123"/>
      <c r="C197" s="5"/>
      <c r="D197" s="9"/>
      <c r="E197" s="9"/>
      <c r="F197" s="153"/>
      <c r="G197" s="11"/>
      <c r="H197" s="8"/>
      <c r="I197" s="8"/>
      <c r="J197" s="8"/>
    </row>
    <row r="198" spans="1:10" hidden="1">
      <c r="A198" s="6"/>
      <c r="B198" s="123"/>
      <c r="C198" s="5"/>
      <c r="D198" s="9"/>
      <c r="E198" s="9"/>
      <c r="F198" s="153"/>
      <c r="G198" s="11"/>
      <c r="H198" s="8"/>
      <c r="I198" s="8"/>
      <c r="J198" s="8"/>
    </row>
    <row r="199" spans="1:10">
      <c r="A199" s="136" t="s">
        <v>170</v>
      </c>
      <c r="B199" s="123" t="s">
        <v>171</v>
      </c>
      <c r="C199" s="137"/>
      <c r="D199" s="5"/>
      <c r="E199" s="5"/>
      <c r="F199" s="155"/>
      <c r="G199" s="27"/>
      <c r="H199" s="27"/>
      <c r="I199" s="27"/>
      <c r="J199" s="138"/>
    </row>
    <row r="200" spans="1:10">
      <c r="A200" s="136"/>
      <c r="B200" s="168" t="s">
        <v>267</v>
      </c>
      <c r="C200" s="157">
        <f t="shared" ref="C200" si="12">F200:F251/1.25</f>
        <v>5760</v>
      </c>
      <c r="D200" s="5"/>
      <c r="E200" s="5"/>
      <c r="F200" s="156">
        <v>7200</v>
      </c>
      <c r="G200" s="27" t="s">
        <v>108</v>
      </c>
      <c r="H200" s="27" t="s">
        <v>78</v>
      </c>
      <c r="I200" s="27" t="s">
        <v>314</v>
      </c>
      <c r="J200" s="138" t="s">
        <v>142</v>
      </c>
    </row>
    <row r="201" spans="1:10">
      <c r="A201" s="136"/>
      <c r="B201" s="168" t="s">
        <v>268</v>
      </c>
      <c r="C201" s="157">
        <f>F201:F251/1.25</f>
        <v>312</v>
      </c>
      <c r="D201" s="5"/>
      <c r="E201" s="5"/>
      <c r="F201" s="156">
        <v>390</v>
      </c>
      <c r="G201" s="27" t="s">
        <v>108</v>
      </c>
      <c r="H201" s="27" t="s">
        <v>78</v>
      </c>
      <c r="I201" s="27" t="s">
        <v>314</v>
      </c>
      <c r="J201" s="138" t="s">
        <v>142</v>
      </c>
    </row>
    <row r="202" spans="1:10">
      <c r="A202" s="136"/>
      <c r="B202" s="149" t="s">
        <v>225</v>
      </c>
      <c r="C202" s="157">
        <f>F202:F252/1.25</f>
        <v>960</v>
      </c>
      <c r="D202" s="5"/>
      <c r="E202" s="5"/>
      <c r="F202" s="156">
        <v>1200</v>
      </c>
      <c r="G202" s="27" t="s">
        <v>108</v>
      </c>
      <c r="H202" s="27" t="s">
        <v>78</v>
      </c>
      <c r="I202" s="27" t="s">
        <v>314</v>
      </c>
      <c r="J202" s="138" t="s">
        <v>142</v>
      </c>
    </row>
    <row r="203" spans="1:10" ht="15.75" customHeight="1">
      <c r="A203" s="136" t="s">
        <v>172</v>
      </c>
      <c r="B203" s="139" t="s">
        <v>173</v>
      </c>
      <c r="C203" s="156"/>
      <c r="D203" s="5"/>
      <c r="E203" s="5"/>
      <c r="F203" s="158"/>
      <c r="G203" s="27"/>
      <c r="H203" s="27"/>
      <c r="I203" s="27"/>
      <c r="J203" s="138"/>
    </row>
    <row r="204" spans="1:10" ht="15.75" customHeight="1">
      <c r="A204" s="136"/>
      <c r="B204" s="148" t="s">
        <v>269</v>
      </c>
      <c r="C204" s="156">
        <f t="shared" ref="C204:C212" si="13">F204:F255/1.25</f>
        <v>29600</v>
      </c>
      <c r="D204" s="5"/>
      <c r="E204" s="5"/>
      <c r="F204" s="156">
        <v>37000</v>
      </c>
      <c r="G204" s="27" t="s">
        <v>108</v>
      </c>
      <c r="H204" s="27" t="s">
        <v>77</v>
      </c>
      <c r="I204" s="27" t="s">
        <v>144</v>
      </c>
      <c r="J204" s="138" t="s">
        <v>144</v>
      </c>
    </row>
    <row r="205" spans="1:10" ht="15.75" customHeight="1">
      <c r="A205" s="136"/>
      <c r="B205" s="148" t="s">
        <v>270</v>
      </c>
      <c r="C205" s="156">
        <f t="shared" si="13"/>
        <v>24000</v>
      </c>
      <c r="D205" s="5"/>
      <c r="E205" s="5"/>
      <c r="F205" s="156">
        <v>30000</v>
      </c>
      <c r="G205" s="27" t="s">
        <v>108</v>
      </c>
      <c r="H205" s="27" t="s">
        <v>77</v>
      </c>
      <c r="I205" s="27" t="s">
        <v>144</v>
      </c>
      <c r="J205" s="138" t="s">
        <v>144</v>
      </c>
    </row>
    <row r="206" spans="1:10" ht="15.75" customHeight="1">
      <c r="A206" s="136"/>
      <c r="B206" s="148" t="s">
        <v>271</v>
      </c>
      <c r="C206" s="156">
        <f t="shared" si="13"/>
        <v>25600</v>
      </c>
      <c r="D206" s="5"/>
      <c r="E206" s="5"/>
      <c r="F206" s="156">
        <v>32000</v>
      </c>
      <c r="G206" s="27" t="s">
        <v>108</v>
      </c>
      <c r="H206" s="27" t="s">
        <v>77</v>
      </c>
      <c r="I206" s="27" t="s">
        <v>144</v>
      </c>
      <c r="J206" s="138" t="s">
        <v>144</v>
      </c>
    </row>
    <row r="207" spans="1:10" ht="15.75" customHeight="1">
      <c r="A207" s="136"/>
      <c r="B207" s="148" t="s">
        <v>272</v>
      </c>
      <c r="C207" s="156">
        <f t="shared" si="13"/>
        <v>8000</v>
      </c>
      <c r="D207" s="5"/>
      <c r="E207" s="5"/>
      <c r="F207" s="156">
        <v>10000</v>
      </c>
      <c r="G207" s="27" t="s">
        <v>108</v>
      </c>
      <c r="H207" s="27" t="s">
        <v>78</v>
      </c>
      <c r="I207" s="27" t="s">
        <v>262</v>
      </c>
      <c r="J207" s="27" t="s">
        <v>142</v>
      </c>
    </row>
    <row r="208" spans="1:10" ht="15.75" customHeight="1">
      <c r="A208" s="136"/>
      <c r="B208" s="148" t="s">
        <v>273</v>
      </c>
      <c r="C208" s="156">
        <f t="shared" si="13"/>
        <v>319.2</v>
      </c>
      <c r="D208" s="5"/>
      <c r="E208" s="5"/>
      <c r="F208" s="156">
        <v>399</v>
      </c>
      <c r="G208" s="27" t="s">
        <v>108</v>
      </c>
      <c r="H208" s="27" t="s">
        <v>78</v>
      </c>
      <c r="I208" s="178" t="s">
        <v>315</v>
      </c>
      <c r="J208" s="179"/>
    </row>
    <row r="209" spans="1:10" ht="15.75" customHeight="1">
      <c r="A209" s="136"/>
      <c r="B209" s="148" t="s">
        <v>274</v>
      </c>
      <c r="C209" s="156">
        <f t="shared" si="13"/>
        <v>720</v>
      </c>
      <c r="D209" s="5"/>
      <c r="E209" s="5"/>
      <c r="F209" s="156">
        <v>900</v>
      </c>
      <c r="G209" s="27" t="s">
        <v>108</v>
      </c>
      <c r="H209" s="27" t="s">
        <v>78</v>
      </c>
      <c r="I209" s="178" t="s">
        <v>316</v>
      </c>
      <c r="J209" s="179"/>
    </row>
    <row r="210" spans="1:10" ht="15.75" customHeight="1">
      <c r="A210" s="136"/>
      <c r="B210" s="148" t="s">
        <v>275</v>
      </c>
      <c r="C210" s="156">
        <f t="shared" si="13"/>
        <v>11200</v>
      </c>
      <c r="D210" s="5"/>
      <c r="E210" s="5"/>
      <c r="F210" s="156">
        <v>14000</v>
      </c>
      <c r="G210" s="27" t="s">
        <v>108</v>
      </c>
      <c r="H210" s="27" t="s">
        <v>78</v>
      </c>
      <c r="I210" s="27" t="s">
        <v>142</v>
      </c>
      <c r="J210" s="138" t="s">
        <v>142</v>
      </c>
    </row>
    <row r="211" spans="1:10" ht="15.75" customHeight="1">
      <c r="A211" s="136"/>
      <c r="B211" s="148" t="s">
        <v>276</v>
      </c>
      <c r="C211" s="156">
        <f t="shared" si="13"/>
        <v>21600</v>
      </c>
      <c r="D211" s="5"/>
      <c r="E211" s="5"/>
      <c r="F211" s="156">
        <v>27000</v>
      </c>
      <c r="G211" s="27" t="s">
        <v>108</v>
      </c>
      <c r="H211" s="27" t="s">
        <v>78</v>
      </c>
      <c r="I211" s="27" t="s">
        <v>142</v>
      </c>
      <c r="J211" s="138" t="s">
        <v>142</v>
      </c>
    </row>
    <row r="212" spans="1:10" ht="15.75" customHeight="1">
      <c r="A212" s="136"/>
      <c r="B212" s="148" t="s">
        <v>199</v>
      </c>
      <c r="C212" s="156">
        <f t="shared" si="13"/>
        <v>6400</v>
      </c>
      <c r="D212" s="5"/>
      <c r="E212" s="5"/>
      <c r="F212" s="156">
        <v>8000</v>
      </c>
      <c r="G212" s="27" t="s">
        <v>108</v>
      </c>
      <c r="H212" s="27" t="s">
        <v>78</v>
      </c>
      <c r="I212" s="27" t="s">
        <v>142</v>
      </c>
      <c r="J212" s="138" t="s">
        <v>142</v>
      </c>
    </row>
    <row r="213" spans="1:10" ht="20.100000000000001" customHeight="1">
      <c r="A213" s="6">
        <v>4224</v>
      </c>
      <c r="B213" s="66" t="s">
        <v>44</v>
      </c>
      <c r="C213" s="166"/>
      <c r="D213" s="5"/>
      <c r="E213" s="5"/>
      <c r="F213" s="159"/>
      <c r="G213" s="26"/>
      <c r="H213" s="26"/>
      <c r="I213" s="26"/>
      <c r="J213" s="26"/>
    </row>
    <row r="214" spans="1:10" ht="22.5">
      <c r="A214" s="6"/>
      <c r="B214" s="148" t="s">
        <v>277</v>
      </c>
      <c r="C214" s="166">
        <f t="shared" ref="C214:C251" si="14">F214:F266/1.25</f>
        <v>91200</v>
      </c>
      <c r="D214" s="5"/>
      <c r="E214" s="5"/>
      <c r="F214" s="156">
        <v>114000</v>
      </c>
      <c r="G214" s="27" t="s">
        <v>108</v>
      </c>
      <c r="H214" s="27" t="s">
        <v>77</v>
      </c>
      <c r="I214" s="27" t="s">
        <v>142</v>
      </c>
      <c r="J214" s="27" t="s">
        <v>142</v>
      </c>
    </row>
    <row r="215" spans="1:10" ht="20.100000000000001" customHeight="1">
      <c r="A215" s="6"/>
      <c r="B215" s="148" t="s">
        <v>278</v>
      </c>
      <c r="C215" s="166">
        <f t="shared" si="14"/>
        <v>6480</v>
      </c>
      <c r="D215" s="5"/>
      <c r="E215" s="5"/>
      <c r="F215" s="156">
        <v>8100</v>
      </c>
      <c r="G215" s="27" t="s">
        <v>108</v>
      </c>
      <c r="H215" s="27" t="s">
        <v>78</v>
      </c>
      <c r="I215" s="27" t="s">
        <v>142</v>
      </c>
      <c r="J215" s="27" t="s">
        <v>142</v>
      </c>
    </row>
    <row r="216" spans="1:10" ht="20.100000000000001" customHeight="1">
      <c r="A216" s="6"/>
      <c r="B216" s="148" t="s">
        <v>279</v>
      </c>
      <c r="C216" s="166">
        <f t="shared" si="14"/>
        <v>9840</v>
      </c>
      <c r="D216" s="5"/>
      <c r="E216" s="5"/>
      <c r="F216" s="156">
        <v>12300</v>
      </c>
      <c r="G216" s="27" t="s">
        <v>108</v>
      </c>
      <c r="H216" s="27" t="s">
        <v>78</v>
      </c>
      <c r="I216" s="27" t="s">
        <v>142</v>
      </c>
      <c r="J216" s="27" t="s">
        <v>142</v>
      </c>
    </row>
    <row r="217" spans="1:10" ht="20.100000000000001" customHeight="1">
      <c r="A217" s="6"/>
      <c r="B217" s="167" t="s">
        <v>280</v>
      </c>
      <c r="C217" s="166">
        <f t="shared" si="14"/>
        <v>5280</v>
      </c>
      <c r="D217" s="5"/>
      <c r="E217" s="5"/>
      <c r="F217" s="156">
        <v>6600</v>
      </c>
      <c r="G217" s="27" t="s">
        <v>108</v>
      </c>
      <c r="H217" s="27" t="s">
        <v>78</v>
      </c>
      <c r="I217" s="178" t="s">
        <v>317</v>
      </c>
      <c r="J217" s="179"/>
    </row>
    <row r="218" spans="1:10">
      <c r="A218" s="6"/>
      <c r="B218" s="148" t="s">
        <v>281</v>
      </c>
      <c r="C218" s="166">
        <f t="shared" si="14"/>
        <v>19200</v>
      </c>
      <c r="D218" s="5"/>
      <c r="E218" s="5"/>
      <c r="F218" s="156">
        <v>24000</v>
      </c>
      <c r="G218" s="27" t="s">
        <v>108</v>
      </c>
      <c r="H218" s="27" t="s">
        <v>77</v>
      </c>
      <c r="I218" s="27" t="s">
        <v>142</v>
      </c>
      <c r="J218" s="27" t="s">
        <v>142</v>
      </c>
    </row>
    <row r="219" spans="1:10" ht="20.100000000000001" customHeight="1">
      <c r="A219" s="6"/>
      <c r="B219" s="148" t="s">
        <v>282</v>
      </c>
      <c r="C219" s="166">
        <f t="shared" si="14"/>
        <v>491200</v>
      </c>
      <c r="D219" s="5"/>
      <c r="E219" s="5"/>
      <c r="F219" s="156">
        <v>614000</v>
      </c>
      <c r="G219" s="27" t="s">
        <v>72</v>
      </c>
      <c r="H219" s="27" t="s">
        <v>77</v>
      </c>
      <c r="I219" s="170" t="s">
        <v>262</v>
      </c>
      <c r="J219" s="171" t="s">
        <v>144</v>
      </c>
    </row>
    <row r="220" spans="1:10" ht="20.100000000000001" customHeight="1">
      <c r="A220" s="6"/>
      <c r="B220" s="148" t="s">
        <v>283</v>
      </c>
      <c r="C220" s="166">
        <f t="shared" si="14"/>
        <v>4240</v>
      </c>
      <c r="D220" s="5"/>
      <c r="E220" s="5"/>
      <c r="F220" s="156">
        <v>5300</v>
      </c>
      <c r="G220" s="27" t="s">
        <v>108</v>
      </c>
      <c r="H220" s="27" t="s">
        <v>78</v>
      </c>
      <c r="I220" s="27" t="s">
        <v>142</v>
      </c>
      <c r="J220" s="27" t="s">
        <v>142</v>
      </c>
    </row>
    <row r="221" spans="1:10" ht="20.100000000000001" customHeight="1">
      <c r="A221" s="6"/>
      <c r="B221" s="148" t="s">
        <v>284</v>
      </c>
      <c r="C221" s="166">
        <f t="shared" si="14"/>
        <v>66800</v>
      </c>
      <c r="D221" s="5"/>
      <c r="E221" s="5"/>
      <c r="F221" s="156">
        <v>83500</v>
      </c>
      <c r="G221" s="27" t="s">
        <v>108</v>
      </c>
      <c r="H221" s="27" t="s">
        <v>77</v>
      </c>
      <c r="I221" s="27" t="s">
        <v>142</v>
      </c>
      <c r="J221" s="27" t="s">
        <v>142</v>
      </c>
    </row>
    <row r="222" spans="1:10" ht="20.100000000000001" customHeight="1">
      <c r="A222" s="6"/>
      <c r="B222" s="148" t="s">
        <v>285</v>
      </c>
      <c r="C222" s="166">
        <f t="shared" si="14"/>
        <v>7040</v>
      </c>
      <c r="D222" s="5"/>
      <c r="E222" s="5"/>
      <c r="F222" s="156">
        <v>8800</v>
      </c>
      <c r="G222" s="27" t="s">
        <v>108</v>
      </c>
      <c r="H222" s="27" t="s">
        <v>78</v>
      </c>
      <c r="I222" s="27" t="s">
        <v>142</v>
      </c>
      <c r="J222" s="27" t="s">
        <v>142</v>
      </c>
    </row>
    <row r="223" spans="1:10" ht="20.100000000000001" customHeight="1">
      <c r="A223" s="6"/>
      <c r="B223" s="148" t="s">
        <v>286</v>
      </c>
      <c r="C223" s="166">
        <f t="shared" si="14"/>
        <v>3600</v>
      </c>
      <c r="D223" s="5"/>
      <c r="E223" s="5"/>
      <c r="F223" s="156">
        <v>4500</v>
      </c>
      <c r="G223" s="27" t="s">
        <v>108</v>
      </c>
      <c r="H223" s="27" t="s">
        <v>78</v>
      </c>
      <c r="I223" s="27" t="s">
        <v>142</v>
      </c>
      <c r="J223" s="27" t="s">
        <v>142</v>
      </c>
    </row>
    <row r="224" spans="1:10" ht="20.100000000000001" customHeight="1">
      <c r="A224" s="6"/>
      <c r="B224" s="148" t="s">
        <v>287</v>
      </c>
      <c r="C224" s="166">
        <f t="shared" si="14"/>
        <v>8400</v>
      </c>
      <c r="D224" s="5"/>
      <c r="E224" s="5"/>
      <c r="F224" s="156">
        <v>10500</v>
      </c>
      <c r="G224" s="27" t="s">
        <v>108</v>
      </c>
      <c r="H224" s="27" t="s">
        <v>78</v>
      </c>
      <c r="I224" s="27" t="s">
        <v>142</v>
      </c>
      <c r="J224" s="27" t="s">
        <v>142</v>
      </c>
    </row>
    <row r="225" spans="1:10" ht="20.100000000000001" customHeight="1">
      <c r="A225" s="6"/>
      <c r="B225" s="148" t="s">
        <v>288</v>
      </c>
      <c r="C225" s="166">
        <f t="shared" si="14"/>
        <v>3840</v>
      </c>
      <c r="D225" s="5"/>
      <c r="E225" s="5"/>
      <c r="F225" s="156">
        <v>4800</v>
      </c>
      <c r="G225" s="27" t="s">
        <v>108</v>
      </c>
      <c r="H225" s="27" t="s">
        <v>78</v>
      </c>
      <c r="I225" s="27" t="s">
        <v>142</v>
      </c>
      <c r="J225" s="27" t="s">
        <v>142</v>
      </c>
    </row>
    <row r="226" spans="1:10" ht="20.100000000000001" customHeight="1">
      <c r="A226" s="6"/>
      <c r="B226" s="148" t="s">
        <v>289</v>
      </c>
      <c r="C226" s="166">
        <f t="shared" si="14"/>
        <v>3840</v>
      </c>
      <c r="D226" s="5"/>
      <c r="E226" s="5"/>
      <c r="F226" s="156">
        <v>4800</v>
      </c>
      <c r="G226" s="27" t="s">
        <v>108</v>
      </c>
      <c r="H226" s="27" t="s">
        <v>78</v>
      </c>
      <c r="I226" s="27" t="s">
        <v>142</v>
      </c>
      <c r="J226" s="27" t="s">
        <v>142</v>
      </c>
    </row>
    <row r="227" spans="1:10" ht="20.100000000000001" customHeight="1">
      <c r="A227" s="6"/>
      <c r="B227" s="148" t="s">
        <v>320</v>
      </c>
      <c r="C227" s="166">
        <f t="shared" si="14"/>
        <v>22400</v>
      </c>
      <c r="D227" s="5"/>
      <c r="E227" s="5"/>
      <c r="F227" s="156">
        <v>28000</v>
      </c>
      <c r="G227" s="27" t="s">
        <v>108</v>
      </c>
      <c r="H227" s="27" t="s">
        <v>78</v>
      </c>
      <c r="I227" s="27" t="s">
        <v>142</v>
      </c>
      <c r="J227" s="27" t="s">
        <v>142</v>
      </c>
    </row>
    <row r="228" spans="1:10" ht="20.100000000000001" customHeight="1">
      <c r="A228" s="6"/>
      <c r="B228" s="148" t="s">
        <v>290</v>
      </c>
      <c r="C228" s="166">
        <f t="shared" si="14"/>
        <v>6560</v>
      </c>
      <c r="D228" s="5"/>
      <c r="E228" s="5"/>
      <c r="F228" s="156">
        <v>8200</v>
      </c>
      <c r="G228" s="27" t="s">
        <v>108</v>
      </c>
      <c r="H228" s="27" t="s">
        <v>78</v>
      </c>
      <c r="I228" s="27" t="s">
        <v>142</v>
      </c>
      <c r="J228" s="27" t="s">
        <v>142</v>
      </c>
    </row>
    <row r="229" spans="1:10" ht="20.100000000000001" customHeight="1">
      <c r="A229" s="6"/>
      <c r="B229" s="148" t="s">
        <v>291</v>
      </c>
      <c r="C229" s="166">
        <f t="shared" si="14"/>
        <v>1440</v>
      </c>
      <c r="D229" s="5"/>
      <c r="E229" s="5"/>
      <c r="F229" s="156">
        <v>1800</v>
      </c>
      <c r="G229" s="27" t="s">
        <v>108</v>
      </c>
      <c r="H229" s="27" t="s">
        <v>78</v>
      </c>
      <c r="I229" s="27" t="s">
        <v>142</v>
      </c>
      <c r="J229" s="27" t="s">
        <v>142</v>
      </c>
    </row>
    <row r="230" spans="1:10" ht="20.100000000000001" customHeight="1">
      <c r="A230" s="6"/>
      <c r="B230" s="148" t="s">
        <v>292</v>
      </c>
      <c r="C230" s="166">
        <f t="shared" si="14"/>
        <v>240</v>
      </c>
      <c r="D230" s="5"/>
      <c r="E230" s="5"/>
      <c r="F230" s="156">
        <v>300</v>
      </c>
      <c r="G230" s="27" t="s">
        <v>108</v>
      </c>
      <c r="H230" s="27" t="s">
        <v>78</v>
      </c>
      <c r="I230" s="27" t="s">
        <v>142</v>
      </c>
      <c r="J230" s="27" t="s">
        <v>142</v>
      </c>
    </row>
    <row r="231" spans="1:10" ht="20.100000000000001" customHeight="1">
      <c r="A231" s="6"/>
      <c r="B231" s="148" t="s">
        <v>293</v>
      </c>
      <c r="C231" s="166">
        <f t="shared" si="14"/>
        <v>47600</v>
      </c>
      <c r="D231" s="5"/>
      <c r="E231" s="5"/>
      <c r="F231" s="156">
        <v>59500</v>
      </c>
      <c r="G231" s="27" t="s">
        <v>108</v>
      </c>
      <c r="H231" s="27" t="s">
        <v>77</v>
      </c>
      <c r="I231" s="27" t="s">
        <v>142</v>
      </c>
      <c r="J231" s="27" t="s">
        <v>142</v>
      </c>
    </row>
    <row r="232" spans="1:10" ht="20.100000000000001" customHeight="1">
      <c r="A232" s="6"/>
      <c r="B232" s="148" t="s">
        <v>294</v>
      </c>
      <c r="C232" s="166">
        <f t="shared" si="14"/>
        <v>4800</v>
      </c>
      <c r="D232" s="5"/>
      <c r="E232" s="5"/>
      <c r="F232" s="156">
        <v>6000</v>
      </c>
      <c r="G232" s="27" t="s">
        <v>108</v>
      </c>
      <c r="H232" s="27" t="s">
        <v>78</v>
      </c>
      <c r="I232" s="27" t="s">
        <v>142</v>
      </c>
      <c r="J232" s="27" t="s">
        <v>142</v>
      </c>
    </row>
    <row r="233" spans="1:10" ht="20.100000000000001" customHeight="1">
      <c r="A233" s="6"/>
      <c r="B233" s="148" t="s">
        <v>295</v>
      </c>
      <c r="C233" s="166">
        <f t="shared" si="14"/>
        <v>192000</v>
      </c>
      <c r="D233" s="5"/>
      <c r="E233" s="5"/>
      <c r="F233" s="156">
        <v>240000</v>
      </c>
      <c r="G233" s="27" t="s">
        <v>72</v>
      </c>
      <c r="H233" s="27" t="s">
        <v>77</v>
      </c>
      <c r="I233" s="27" t="s">
        <v>142</v>
      </c>
      <c r="J233" s="27" t="s">
        <v>144</v>
      </c>
    </row>
    <row r="234" spans="1:10" ht="20.100000000000001" customHeight="1">
      <c r="A234" s="6"/>
      <c r="B234" s="148" t="s">
        <v>200</v>
      </c>
      <c r="C234" s="166">
        <f t="shared" si="14"/>
        <v>184000</v>
      </c>
      <c r="D234" s="5"/>
      <c r="E234" s="5"/>
      <c r="F234" s="156">
        <v>230000</v>
      </c>
      <c r="G234" s="27" t="s">
        <v>72</v>
      </c>
      <c r="H234" s="27" t="s">
        <v>77</v>
      </c>
      <c r="I234" s="27" t="s">
        <v>142</v>
      </c>
      <c r="J234" s="27" t="s">
        <v>144</v>
      </c>
    </row>
    <row r="235" spans="1:10" ht="20.100000000000001" customHeight="1">
      <c r="A235" s="6"/>
      <c r="B235" s="148" t="s">
        <v>296</v>
      </c>
      <c r="C235" s="166">
        <f t="shared" si="14"/>
        <v>5600</v>
      </c>
      <c r="D235" s="5"/>
      <c r="E235" s="5"/>
      <c r="F235" s="156">
        <v>7000</v>
      </c>
      <c r="G235" s="27" t="s">
        <v>108</v>
      </c>
      <c r="H235" s="27" t="s">
        <v>78</v>
      </c>
      <c r="I235" s="27" t="s">
        <v>142</v>
      </c>
      <c r="J235" s="27" t="s">
        <v>142</v>
      </c>
    </row>
    <row r="236" spans="1:10" ht="20.100000000000001" customHeight="1">
      <c r="A236" s="6"/>
      <c r="B236" s="148" t="s">
        <v>201</v>
      </c>
      <c r="C236" s="166">
        <f t="shared" si="14"/>
        <v>20000</v>
      </c>
      <c r="D236" s="5"/>
      <c r="E236" s="5"/>
      <c r="F236" s="156">
        <v>25000</v>
      </c>
      <c r="G236" s="27" t="s">
        <v>108</v>
      </c>
      <c r="H236" s="27" t="s">
        <v>78</v>
      </c>
      <c r="I236" s="27" t="s">
        <v>142</v>
      </c>
      <c r="J236" s="27" t="s">
        <v>142</v>
      </c>
    </row>
    <row r="237" spans="1:10" ht="20.100000000000001" customHeight="1">
      <c r="A237" s="6"/>
      <c r="B237" s="148" t="s">
        <v>202</v>
      </c>
      <c r="C237" s="166">
        <f t="shared" si="14"/>
        <v>48000</v>
      </c>
      <c r="D237" s="5"/>
      <c r="E237" s="5"/>
      <c r="F237" s="156">
        <v>60000</v>
      </c>
      <c r="G237" s="27" t="s">
        <v>108</v>
      </c>
      <c r="H237" s="27" t="s">
        <v>78</v>
      </c>
      <c r="I237" s="27" t="s">
        <v>142</v>
      </c>
      <c r="J237" s="27" t="s">
        <v>142</v>
      </c>
    </row>
    <row r="238" spans="1:10" ht="20.100000000000001" customHeight="1">
      <c r="A238" s="6"/>
      <c r="B238" s="148" t="s">
        <v>203</v>
      </c>
      <c r="C238" s="166">
        <f t="shared" si="14"/>
        <v>720</v>
      </c>
      <c r="D238" s="5"/>
      <c r="E238" s="5"/>
      <c r="F238" s="156">
        <v>900</v>
      </c>
      <c r="G238" s="27" t="s">
        <v>108</v>
      </c>
      <c r="H238" s="27" t="s">
        <v>78</v>
      </c>
      <c r="I238" s="27" t="s">
        <v>142</v>
      </c>
      <c r="J238" s="27" t="s">
        <v>142</v>
      </c>
    </row>
    <row r="239" spans="1:10" ht="20.100000000000001" customHeight="1">
      <c r="A239" s="6"/>
      <c r="B239" s="148" t="s">
        <v>204</v>
      </c>
      <c r="C239" s="166">
        <f t="shared" si="14"/>
        <v>1200</v>
      </c>
      <c r="D239" s="5"/>
      <c r="E239" s="5"/>
      <c r="F239" s="156">
        <v>1500</v>
      </c>
      <c r="G239" s="27" t="s">
        <v>108</v>
      </c>
      <c r="H239" s="27" t="s">
        <v>78</v>
      </c>
      <c r="I239" s="27" t="s">
        <v>142</v>
      </c>
      <c r="J239" s="27" t="s">
        <v>142</v>
      </c>
    </row>
    <row r="240" spans="1:10" ht="20.100000000000001" customHeight="1">
      <c r="A240" s="6"/>
      <c r="B240" s="148" t="s">
        <v>205</v>
      </c>
      <c r="C240" s="166">
        <f t="shared" si="14"/>
        <v>2400</v>
      </c>
      <c r="D240" s="5"/>
      <c r="E240" s="5"/>
      <c r="F240" s="156">
        <v>3000</v>
      </c>
      <c r="G240" s="27" t="s">
        <v>108</v>
      </c>
      <c r="H240" s="27" t="s">
        <v>78</v>
      </c>
      <c r="I240" s="27" t="s">
        <v>142</v>
      </c>
      <c r="J240" s="27" t="s">
        <v>142</v>
      </c>
    </row>
    <row r="241" spans="1:10" ht="20.100000000000001" customHeight="1">
      <c r="A241" s="6"/>
      <c r="B241" s="148" t="s">
        <v>206</v>
      </c>
      <c r="C241" s="166">
        <f t="shared" si="14"/>
        <v>8000</v>
      </c>
      <c r="D241" s="5"/>
      <c r="E241" s="5"/>
      <c r="F241" s="156">
        <v>10000</v>
      </c>
      <c r="G241" s="27" t="s">
        <v>108</v>
      </c>
      <c r="H241" s="27" t="s">
        <v>78</v>
      </c>
      <c r="I241" s="27" t="s">
        <v>142</v>
      </c>
      <c r="J241" s="27" t="s">
        <v>142</v>
      </c>
    </row>
    <row r="242" spans="1:10" ht="20.100000000000001" customHeight="1">
      <c r="A242" s="6"/>
      <c r="B242" s="148" t="s">
        <v>207</v>
      </c>
      <c r="C242" s="166">
        <f t="shared" si="14"/>
        <v>2400</v>
      </c>
      <c r="D242" s="5"/>
      <c r="E242" s="5"/>
      <c r="F242" s="156">
        <v>3000</v>
      </c>
      <c r="G242" s="27" t="s">
        <v>108</v>
      </c>
      <c r="H242" s="27" t="s">
        <v>78</v>
      </c>
      <c r="I242" s="27" t="s">
        <v>142</v>
      </c>
      <c r="J242" s="27" t="s">
        <v>142</v>
      </c>
    </row>
    <row r="243" spans="1:10" ht="20.100000000000001" customHeight="1">
      <c r="A243" s="6"/>
      <c r="B243" s="148" t="s">
        <v>208</v>
      </c>
      <c r="C243" s="166">
        <f t="shared" si="14"/>
        <v>7200</v>
      </c>
      <c r="D243" s="5"/>
      <c r="E243" s="5"/>
      <c r="F243" s="156">
        <v>9000</v>
      </c>
      <c r="G243" s="27" t="s">
        <v>108</v>
      </c>
      <c r="H243" s="27" t="s">
        <v>78</v>
      </c>
      <c r="I243" s="27" t="s">
        <v>142</v>
      </c>
      <c r="J243" s="27" t="s">
        <v>142</v>
      </c>
    </row>
    <row r="244" spans="1:10" ht="20.100000000000001" customHeight="1">
      <c r="A244" s="6"/>
      <c r="B244" s="148" t="s">
        <v>209</v>
      </c>
      <c r="C244" s="166">
        <f t="shared" si="14"/>
        <v>85600</v>
      </c>
      <c r="D244" s="5"/>
      <c r="E244" s="5"/>
      <c r="F244" s="156">
        <v>107000</v>
      </c>
      <c r="G244" s="27" t="s">
        <v>108</v>
      </c>
      <c r="H244" s="27" t="s">
        <v>77</v>
      </c>
      <c r="I244" s="27" t="s">
        <v>142</v>
      </c>
      <c r="J244" s="27" t="s">
        <v>144</v>
      </c>
    </row>
    <row r="245" spans="1:10" ht="20.100000000000001" customHeight="1">
      <c r="A245" s="6"/>
      <c r="B245" s="148" t="s">
        <v>210</v>
      </c>
      <c r="C245" s="166">
        <f t="shared" si="14"/>
        <v>1600</v>
      </c>
      <c r="D245" s="5"/>
      <c r="E245" s="5"/>
      <c r="F245" s="156">
        <v>2000</v>
      </c>
      <c r="G245" s="27" t="s">
        <v>108</v>
      </c>
      <c r="H245" s="27" t="s">
        <v>78</v>
      </c>
      <c r="I245" s="27" t="s">
        <v>142</v>
      </c>
      <c r="J245" s="27" t="s">
        <v>143</v>
      </c>
    </row>
    <row r="246" spans="1:10" ht="20.100000000000001" customHeight="1">
      <c r="A246" s="6"/>
      <c r="B246" s="148" t="s">
        <v>211</v>
      </c>
      <c r="C246" s="166">
        <f t="shared" si="14"/>
        <v>232000</v>
      </c>
      <c r="D246" s="5"/>
      <c r="E246" s="5"/>
      <c r="F246" s="156">
        <v>290000</v>
      </c>
      <c r="G246" s="27" t="s">
        <v>108</v>
      </c>
      <c r="H246" s="27" t="s">
        <v>78</v>
      </c>
      <c r="I246" s="27" t="s">
        <v>142</v>
      </c>
      <c r="J246" s="27" t="s">
        <v>143</v>
      </c>
    </row>
    <row r="247" spans="1:10" ht="20.100000000000001" customHeight="1">
      <c r="A247" s="6"/>
      <c r="B247" s="148" t="s">
        <v>212</v>
      </c>
      <c r="C247" s="166">
        <f t="shared" si="14"/>
        <v>56000</v>
      </c>
      <c r="D247" s="5"/>
      <c r="E247" s="5"/>
      <c r="F247" s="156">
        <v>70000</v>
      </c>
      <c r="G247" s="27" t="s">
        <v>108</v>
      </c>
      <c r="H247" s="27" t="s">
        <v>78</v>
      </c>
      <c r="I247" s="27" t="s">
        <v>142</v>
      </c>
      <c r="J247" s="27" t="s">
        <v>143</v>
      </c>
    </row>
    <row r="248" spans="1:10" ht="20.100000000000001" customHeight="1">
      <c r="A248" s="6"/>
      <c r="B248" s="148" t="s">
        <v>213</v>
      </c>
      <c r="C248" s="166">
        <f t="shared" si="14"/>
        <v>40000</v>
      </c>
      <c r="D248" s="5"/>
      <c r="E248" s="5"/>
      <c r="F248" s="156">
        <v>50000</v>
      </c>
      <c r="G248" s="27" t="s">
        <v>108</v>
      </c>
      <c r="H248" s="27" t="s">
        <v>78</v>
      </c>
      <c r="I248" s="27" t="s">
        <v>142</v>
      </c>
      <c r="J248" s="27" t="s">
        <v>143</v>
      </c>
    </row>
    <row r="249" spans="1:10" ht="20.100000000000001" customHeight="1">
      <c r="A249" s="6"/>
      <c r="B249" s="148" t="s">
        <v>214</v>
      </c>
      <c r="C249" s="166">
        <f t="shared" si="14"/>
        <v>16000</v>
      </c>
      <c r="D249" s="5"/>
      <c r="E249" s="5"/>
      <c r="F249" s="156">
        <v>20000</v>
      </c>
      <c r="G249" s="27" t="s">
        <v>108</v>
      </c>
      <c r="H249" s="27" t="s">
        <v>78</v>
      </c>
      <c r="I249" s="27" t="s">
        <v>142</v>
      </c>
      <c r="J249" s="27" t="s">
        <v>143</v>
      </c>
    </row>
    <row r="250" spans="1:10" ht="20.100000000000001" customHeight="1">
      <c r="A250" s="6"/>
      <c r="B250" s="148" t="s">
        <v>215</v>
      </c>
      <c r="C250" s="166">
        <f t="shared" si="14"/>
        <v>24000</v>
      </c>
      <c r="D250" s="5"/>
      <c r="E250" s="5"/>
      <c r="F250" s="156">
        <v>30000</v>
      </c>
      <c r="G250" s="27" t="s">
        <v>108</v>
      </c>
      <c r="H250" s="27" t="s">
        <v>77</v>
      </c>
      <c r="I250" s="27" t="s">
        <v>142</v>
      </c>
      <c r="J250" s="27" t="s">
        <v>143</v>
      </c>
    </row>
    <row r="251" spans="1:10" ht="20.100000000000001" customHeight="1">
      <c r="A251" s="6"/>
      <c r="B251" s="148" t="s">
        <v>216</v>
      </c>
      <c r="C251" s="166">
        <f t="shared" si="14"/>
        <v>12000</v>
      </c>
      <c r="D251" s="5"/>
      <c r="E251" s="5"/>
      <c r="F251" s="156">
        <v>15000</v>
      </c>
      <c r="G251" s="27" t="s">
        <v>108</v>
      </c>
      <c r="H251" s="27" t="s">
        <v>77</v>
      </c>
      <c r="I251" s="27" t="s">
        <v>142</v>
      </c>
      <c r="J251" s="27" t="s">
        <v>143</v>
      </c>
    </row>
    <row r="252" spans="1:10" ht="15" customHeight="1">
      <c r="A252" s="6">
        <v>4225</v>
      </c>
      <c r="B252" s="66" t="s">
        <v>45</v>
      </c>
      <c r="C252" s="5"/>
      <c r="D252" s="5"/>
      <c r="E252" s="5"/>
      <c r="F252" s="159"/>
      <c r="G252" s="26"/>
      <c r="H252" s="26"/>
      <c r="I252" s="26"/>
      <c r="J252" s="26"/>
    </row>
    <row r="253" spans="1:10">
      <c r="A253" s="116"/>
      <c r="B253" s="133" t="s">
        <v>318</v>
      </c>
      <c r="C253" s="134">
        <f>F253/1.25</f>
        <v>7200</v>
      </c>
      <c r="D253" s="5"/>
      <c r="E253" s="9"/>
      <c r="F253" s="156">
        <v>9000</v>
      </c>
      <c r="G253" s="27" t="s">
        <v>70</v>
      </c>
      <c r="H253" s="27" t="s">
        <v>78</v>
      </c>
      <c r="I253" s="27" t="s">
        <v>142</v>
      </c>
      <c r="J253" s="27" t="s">
        <v>142</v>
      </c>
    </row>
    <row r="254" spans="1:10" hidden="1">
      <c r="A254" s="116"/>
      <c r="B254" s="135"/>
      <c r="C254" s="141"/>
      <c r="D254" s="5"/>
      <c r="E254" s="9"/>
      <c r="F254" s="158"/>
      <c r="G254" s="27"/>
      <c r="H254" s="27"/>
      <c r="I254" s="27"/>
      <c r="J254" s="27"/>
    </row>
    <row r="255" spans="1:10">
      <c r="A255" s="6">
        <v>4227</v>
      </c>
      <c r="B255" s="66" t="s">
        <v>46</v>
      </c>
      <c r="C255" s="10"/>
      <c r="D255" s="5"/>
      <c r="E255" s="5"/>
      <c r="F255" s="159"/>
      <c r="G255" s="26"/>
      <c r="H255" s="26"/>
      <c r="I255" s="26"/>
      <c r="J255" s="26"/>
    </row>
    <row r="256" spans="1:10">
      <c r="A256" s="6"/>
      <c r="B256" s="133" t="s">
        <v>217</v>
      </c>
      <c r="C256" s="134">
        <f>F256:F257/1.25</f>
        <v>2960</v>
      </c>
      <c r="D256" s="5"/>
      <c r="E256" s="5"/>
      <c r="F256" s="156">
        <v>3700</v>
      </c>
      <c r="G256" s="27" t="s">
        <v>70</v>
      </c>
      <c r="H256" s="27" t="s">
        <v>78</v>
      </c>
      <c r="I256" s="140" t="s">
        <v>262</v>
      </c>
      <c r="J256" s="27" t="s">
        <v>262</v>
      </c>
    </row>
    <row r="257" spans="1:10" ht="15.75" customHeight="1">
      <c r="A257" s="17">
        <v>451</v>
      </c>
      <c r="B257" s="66" t="s">
        <v>22</v>
      </c>
      <c r="C257" s="10"/>
      <c r="D257" s="5"/>
      <c r="E257" s="10"/>
      <c r="F257" s="159"/>
      <c r="G257" s="26"/>
      <c r="H257" s="26"/>
      <c r="I257" s="26"/>
      <c r="J257" s="26"/>
    </row>
    <row r="258" spans="1:10" ht="15.75" customHeight="1">
      <c r="A258" s="17"/>
      <c r="B258" s="135" t="s">
        <v>218</v>
      </c>
      <c r="C258" s="10">
        <f>F258:F262/1.25</f>
        <v>40800</v>
      </c>
      <c r="D258" s="5"/>
      <c r="E258" s="10"/>
      <c r="F258" s="157">
        <v>51000</v>
      </c>
      <c r="G258" s="27" t="s">
        <v>261</v>
      </c>
      <c r="H258" s="27" t="s">
        <v>71</v>
      </c>
      <c r="I258" s="27" t="s">
        <v>142</v>
      </c>
      <c r="J258" s="27" t="s">
        <v>144</v>
      </c>
    </row>
    <row r="259" spans="1:10" ht="15.75" customHeight="1">
      <c r="A259" s="17"/>
      <c r="B259" s="135" t="s">
        <v>219</v>
      </c>
      <c r="C259" s="10">
        <f>F259:F262/1.25</f>
        <v>213600</v>
      </c>
      <c r="D259" s="5"/>
      <c r="E259" s="10"/>
      <c r="F259" s="157">
        <v>267000</v>
      </c>
      <c r="G259" s="27" t="s">
        <v>72</v>
      </c>
      <c r="H259" s="27" t="s">
        <v>71</v>
      </c>
      <c r="I259" s="27" t="s">
        <v>145</v>
      </c>
      <c r="J259" s="27" t="s">
        <v>263</v>
      </c>
    </row>
    <row r="260" spans="1:10">
      <c r="A260" s="17"/>
      <c r="B260" s="135" t="s">
        <v>319</v>
      </c>
      <c r="C260" s="10">
        <f>F260:F262/1.25</f>
        <v>560000</v>
      </c>
      <c r="D260" s="5"/>
      <c r="E260" s="10"/>
      <c r="F260" s="157">
        <v>700000</v>
      </c>
      <c r="G260" s="27" t="s">
        <v>72</v>
      </c>
      <c r="H260" s="26" t="s">
        <v>71</v>
      </c>
      <c r="I260" s="26" t="s">
        <v>143</v>
      </c>
      <c r="J260" s="26" t="s">
        <v>264</v>
      </c>
    </row>
    <row r="261" spans="1:10" ht="22.5">
      <c r="A261" s="17"/>
      <c r="B261" s="135" t="s">
        <v>220</v>
      </c>
      <c r="C261" s="10">
        <f>F261:F262/1.25</f>
        <v>160000</v>
      </c>
      <c r="D261" s="5"/>
      <c r="E261" s="10"/>
      <c r="F261" s="157">
        <v>200000</v>
      </c>
      <c r="G261" s="27" t="s">
        <v>261</v>
      </c>
      <c r="H261" s="27" t="s">
        <v>77</v>
      </c>
      <c r="I261" s="27" t="s">
        <v>143</v>
      </c>
      <c r="J261" s="27" t="s">
        <v>144</v>
      </c>
    </row>
    <row r="262" spans="1:10" ht="15.75" customHeight="1">
      <c r="A262" s="17"/>
      <c r="B262" s="135" t="s">
        <v>221</v>
      </c>
      <c r="C262" s="10">
        <f>F262:F262/1.25</f>
        <v>40000</v>
      </c>
      <c r="D262" s="5"/>
      <c r="E262" s="10"/>
      <c r="F262" s="157">
        <v>50000</v>
      </c>
      <c r="G262" s="27" t="s">
        <v>261</v>
      </c>
      <c r="H262" s="27" t="s">
        <v>77</v>
      </c>
      <c r="I262" s="27" t="s">
        <v>142</v>
      </c>
      <c r="J262" s="27" t="s">
        <v>143</v>
      </c>
    </row>
    <row r="263" spans="1:10">
      <c r="A263" s="20"/>
      <c r="B263" s="20"/>
      <c r="D263" s="142"/>
      <c r="E263" s="20"/>
      <c r="F263" s="143"/>
      <c r="G263" s="20"/>
      <c r="H263" s="20"/>
      <c r="I263" s="20"/>
      <c r="J263" s="20"/>
    </row>
    <row r="264" spans="1:10">
      <c r="A264" s="20"/>
      <c r="B264" s="144" t="s">
        <v>259</v>
      </c>
      <c r="C264" s="14"/>
      <c r="D264" s="3"/>
      <c r="E264" s="145"/>
      <c r="F264" s="53"/>
      <c r="G264" s="20"/>
      <c r="H264" s="144"/>
      <c r="I264" s="144" t="s">
        <v>85</v>
      </c>
      <c r="J264" s="144"/>
    </row>
    <row r="265" spans="1:10">
      <c r="A265" s="20"/>
      <c r="B265" s="146" t="s">
        <v>306</v>
      </c>
      <c r="C265" s="18"/>
      <c r="D265" s="19"/>
      <c r="E265" s="20"/>
      <c r="F265" s="53"/>
      <c r="G265" s="20"/>
      <c r="H265" s="172" t="s">
        <v>166</v>
      </c>
      <c r="I265" s="172"/>
      <c r="J265" s="172"/>
    </row>
    <row r="266" spans="1:10">
      <c r="A266" s="20"/>
      <c r="B266" s="144"/>
      <c r="C266" s="19"/>
      <c r="D266" s="19"/>
      <c r="E266" s="20"/>
      <c r="F266" s="53"/>
      <c r="G266" s="20"/>
      <c r="H266" s="144"/>
      <c r="I266" s="147"/>
      <c r="J266" s="144"/>
    </row>
    <row r="267" spans="1:10">
      <c r="A267" s="20"/>
      <c r="B267" s="20"/>
      <c r="D267" s="142"/>
      <c r="E267" s="20"/>
      <c r="F267" s="53"/>
      <c r="G267" s="20"/>
      <c r="H267" s="20"/>
      <c r="I267" s="20"/>
      <c r="J267" s="20"/>
    </row>
    <row r="268" spans="1:10">
      <c r="A268" s="20"/>
      <c r="B268" s="20"/>
      <c r="D268" s="142"/>
      <c r="E268" s="20"/>
      <c r="F268" s="53"/>
      <c r="G268" s="20"/>
      <c r="H268" s="20"/>
      <c r="I268" s="20"/>
      <c r="J268" s="20"/>
    </row>
    <row r="269" spans="1:10">
      <c r="A269" s="20"/>
      <c r="B269" s="20"/>
      <c r="D269" s="142"/>
      <c r="E269" s="20"/>
      <c r="F269" s="53"/>
      <c r="G269" s="20"/>
      <c r="H269" s="20"/>
      <c r="I269" s="20"/>
      <c r="J269" s="20"/>
    </row>
    <row r="270" spans="1:10">
      <c r="F270" s="54"/>
    </row>
    <row r="271" spans="1:10">
      <c r="F271" s="29"/>
    </row>
    <row r="272" spans="1:10">
      <c r="F272" s="29"/>
    </row>
  </sheetData>
  <sortState ref="B106:B126">
    <sortCondition ref="B105"/>
  </sortState>
  <mergeCells count="8">
    <mergeCell ref="H265:J265"/>
    <mergeCell ref="B1:J1"/>
    <mergeCell ref="B6:J6"/>
    <mergeCell ref="B3:I3"/>
    <mergeCell ref="I127:J127"/>
    <mergeCell ref="I208:J208"/>
    <mergeCell ref="I209:J209"/>
    <mergeCell ref="I217:J2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2015-02-13T08:35:52Z</cp:lastPrinted>
  <dcterms:created xsi:type="dcterms:W3CDTF">2012-09-12T08:58:54Z</dcterms:created>
  <dcterms:modified xsi:type="dcterms:W3CDTF">2017-09-27T10:46:59Z</dcterms:modified>
</cp:coreProperties>
</file>